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-15" yWindow="-15" windowWidth="28830" windowHeight="6555" activeTab="9"/>
  </bookViews>
  <sheets>
    <sheet name="Summary" sheetId="10" r:id="rId1"/>
    <sheet name="EC" sheetId="1" r:id="rId2"/>
    <sheet name="FS" sheetId="11" r:id="rId3"/>
    <sheet name="GT" sheetId="12" r:id="rId4"/>
    <sheet name="KZN" sheetId="4" r:id="rId5"/>
    <sheet name="LIM" sheetId="5" r:id="rId6"/>
    <sheet name="MP" sheetId="6" r:id="rId7"/>
    <sheet name="NC" sheetId="13" r:id="rId8"/>
    <sheet name="NW" sheetId="14" r:id="rId9"/>
    <sheet name="WC" sheetId="15" r:id="rId10"/>
  </sheets>
  <externalReferences>
    <externalReference r:id="rId11"/>
  </externalReferences>
  <definedNames>
    <definedName name="_xlnm.Print_Area" localSheetId="1">EC!$A$1:$K$96</definedName>
    <definedName name="_xlnm.Print_Area" localSheetId="2">FS!$A$1:$K$96</definedName>
    <definedName name="_xlnm.Print_Area" localSheetId="3">GT!$A$1:$K$96</definedName>
    <definedName name="_xlnm.Print_Area" localSheetId="4">KZN!$A$1:$K$96</definedName>
    <definedName name="_xlnm.Print_Area" localSheetId="5">LIM!$A$1:$K$96</definedName>
    <definedName name="_xlnm.Print_Area" localSheetId="6">MP!$A$1:$K$96</definedName>
    <definedName name="_xlnm.Print_Area" localSheetId="7">NC!$A$1:$K$96</definedName>
    <definedName name="_xlnm.Print_Area" localSheetId="8">NW!$A$1:$K$96</definedName>
    <definedName name="_xlnm.Print_Area" localSheetId="0">Summary!$A$1:$K$96</definedName>
    <definedName name="_xlnm.Print_Area" localSheetId="9">WC!$A$1:$K$96</definedName>
  </definedNames>
  <calcPr calcId="144525"/>
</workbook>
</file>

<file path=xl/calcChain.xml><?xml version="1.0" encoding="utf-8"?>
<calcChain xmlns="http://schemas.openxmlformats.org/spreadsheetml/2006/main">
  <c r="K41" i="10" l="1"/>
  <c r="J41" i="10"/>
  <c r="J42" i="10" s="1"/>
  <c r="I41" i="10"/>
  <c r="I42" i="10" s="1"/>
  <c r="H41" i="10"/>
  <c r="H42" i="10" s="1"/>
  <c r="G41" i="10"/>
  <c r="G42" i="10" s="1"/>
  <c r="F41" i="10"/>
  <c r="F42" i="10" s="1"/>
  <c r="E41" i="10"/>
  <c r="D41" i="10"/>
  <c r="C41" i="10"/>
  <c r="J83" i="10"/>
  <c r="I83" i="10"/>
  <c r="H83" i="10"/>
  <c r="G83" i="10"/>
  <c r="F83" i="10"/>
  <c r="E83" i="10"/>
  <c r="D83" i="10"/>
  <c r="C83" i="10"/>
  <c r="J82" i="10"/>
  <c r="I82" i="10"/>
  <c r="H82" i="10"/>
  <c r="G82" i="10"/>
  <c r="F82" i="10"/>
  <c r="E82" i="10"/>
  <c r="D82" i="10"/>
  <c r="K79" i="10"/>
  <c r="J79" i="10"/>
  <c r="I79" i="10"/>
  <c r="H79" i="10"/>
  <c r="G79" i="10"/>
  <c r="F79" i="10"/>
  <c r="E79" i="10"/>
  <c r="D79" i="10"/>
  <c r="K66" i="10"/>
  <c r="J66" i="10"/>
  <c r="I66" i="10"/>
  <c r="H66" i="10"/>
  <c r="G66" i="10"/>
  <c r="F66" i="10"/>
  <c r="E66" i="10"/>
  <c r="D66" i="10"/>
  <c r="J54" i="10"/>
  <c r="I54" i="10"/>
  <c r="H54" i="10"/>
  <c r="G54" i="10"/>
  <c r="F54" i="10"/>
  <c r="E54" i="10"/>
  <c r="D54" i="10"/>
  <c r="E42" i="10"/>
  <c r="D42" i="10"/>
  <c r="J40" i="10"/>
  <c r="I40" i="10"/>
  <c r="H40" i="10"/>
  <c r="G40" i="10"/>
  <c r="F40" i="10"/>
  <c r="E40" i="10"/>
  <c r="D40" i="10"/>
  <c r="J39" i="10"/>
  <c r="I39" i="10"/>
  <c r="H39" i="10"/>
  <c r="G39" i="10"/>
  <c r="F39" i="10"/>
  <c r="E39" i="10"/>
  <c r="D39" i="10"/>
  <c r="C39" i="10"/>
  <c r="J27" i="10"/>
  <c r="I27" i="10"/>
  <c r="H27" i="10"/>
  <c r="G27" i="10"/>
  <c r="F27" i="10"/>
  <c r="E27" i="10"/>
  <c r="D27" i="10"/>
  <c r="J26" i="10"/>
  <c r="I26" i="10"/>
  <c r="H26" i="10"/>
  <c r="G26" i="10"/>
  <c r="F26" i="10"/>
  <c r="E26" i="10"/>
  <c r="D26" i="10"/>
  <c r="C26" i="10"/>
  <c r="J15" i="10"/>
  <c r="I15" i="10"/>
  <c r="H15" i="10"/>
  <c r="G15" i="10"/>
  <c r="F15" i="10"/>
  <c r="E15" i="10"/>
  <c r="D15" i="10"/>
  <c r="J14" i="10"/>
  <c r="I14" i="10"/>
  <c r="H14" i="10"/>
  <c r="G14" i="10"/>
  <c r="F14" i="10"/>
  <c r="E14" i="10"/>
  <c r="D14" i="10"/>
  <c r="C14" i="10"/>
  <c r="C13" i="10"/>
  <c r="D13" i="10"/>
  <c r="E13" i="10"/>
  <c r="F13" i="10"/>
  <c r="G13" i="10"/>
  <c r="H13" i="10"/>
  <c r="I13" i="10"/>
  <c r="J13" i="10"/>
  <c r="K83" i="15" l="1"/>
  <c r="J83" i="15"/>
  <c r="C83" i="15"/>
  <c r="K80" i="15"/>
  <c r="D80" i="15"/>
  <c r="C80" i="15"/>
  <c r="K78" i="15"/>
  <c r="K79" i="15" s="1"/>
  <c r="J78" i="15"/>
  <c r="J80" i="15" s="1"/>
  <c r="I78" i="15"/>
  <c r="I80" i="15" s="1"/>
  <c r="H78" i="15"/>
  <c r="H80" i="15" s="1"/>
  <c r="G78" i="15"/>
  <c r="G80" i="15" s="1"/>
  <c r="F78" i="15"/>
  <c r="F80" i="15" s="1"/>
  <c r="E78" i="15"/>
  <c r="E83" i="15" s="1"/>
  <c r="D78" i="15"/>
  <c r="D79" i="15" s="1"/>
  <c r="C78" i="15"/>
  <c r="F41" i="15"/>
  <c r="F42" i="15" s="1"/>
  <c r="E41" i="15"/>
  <c r="K39" i="15"/>
  <c r="K40" i="15" s="1"/>
  <c r="J39" i="15"/>
  <c r="J40" i="15" s="1"/>
  <c r="I39" i="15"/>
  <c r="I40" i="15" s="1"/>
  <c r="H39" i="15"/>
  <c r="H40" i="15" s="1"/>
  <c r="G39" i="15"/>
  <c r="G40" i="15" s="1"/>
  <c r="F39" i="15"/>
  <c r="F40" i="15" s="1"/>
  <c r="E39" i="15"/>
  <c r="E40" i="15" s="1"/>
  <c r="D39" i="15"/>
  <c r="D40" i="15" s="1"/>
  <c r="C39" i="15"/>
  <c r="K26" i="15"/>
  <c r="K41" i="15" s="1"/>
  <c r="J26" i="15"/>
  <c r="J41" i="15" s="1"/>
  <c r="I26" i="15"/>
  <c r="I83" i="15" s="1"/>
  <c r="H26" i="15"/>
  <c r="H27" i="15" s="1"/>
  <c r="G26" i="15"/>
  <c r="G27" i="15" s="1"/>
  <c r="F26" i="15"/>
  <c r="F27" i="15" s="1"/>
  <c r="E26" i="15"/>
  <c r="E27" i="15" s="1"/>
  <c r="D26" i="15"/>
  <c r="D41" i="15" s="1"/>
  <c r="C26" i="15"/>
  <c r="C41" i="15" s="1"/>
  <c r="C81" i="15" s="1"/>
  <c r="J83" i="14"/>
  <c r="I83" i="14"/>
  <c r="H83" i="14"/>
  <c r="G83" i="14"/>
  <c r="F83" i="14"/>
  <c r="E83" i="14"/>
  <c r="D83" i="14"/>
  <c r="I80" i="14"/>
  <c r="F80" i="14"/>
  <c r="F81" i="14" s="1"/>
  <c r="F82" i="14" s="1"/>
  <c r="J53" i="14"/>
  <c r="J54" i="14" s="1"/>
  <c r="I53" i="14"/>
  <c r="I54" i="14" s="1"/>
  <c r="H53" i="14"/>
  <c r="H80" i="14" s="1"/>
  <c r="H81" i="14" s="1"/>
  <c r="G53" i="14"/>
  <c r="G80" i="14" s="1"/>
  <c r="F53" i="14"/>
  <c r="F54" i="14" s="1"/>
  <c r="E53" i="14"/>
  <c r="E80" i="14" s="1"/>
  <c r="E81" i="14" s="1"/>
  <c r="D53" i="14"/>
  <c r="D80" i="14" s="1"/>
  <c r="C53" i="14"/>
  <c r="C80" i="14" s="1"/>
  <c r="K45" i="14"/>
  <c r="K53" i="14" s="1"/>
  <c r="J41" i="14"/>
  <c r="I41" i="14"/>
  <c r="I81" i="14" s="1"/>
  <c r="I82" i="14" s="1"/>
  <c r="H41" i="14"/>
  <c r="H42" i="14" s="1"/>
  <c r="G41" i="14"/>
  <c r="G42" i="14" s="1"/>
  <c r="F41" i="14"/>
  <c r="F42" i="14" s="1"/>
  <c r="E41" i="14"/>
  <c r="E42" i="14" s="1"/>
  <c r="D41" i="14"/>
  <c r="D81" i="14" s="1"/>
  <c r="C39" i="14"/>
  <c r="C83" i="14" s="1"/>
  <c r="K38" i="14"/>
  <c r="K37" i="14"/>
  <c r="K36" i="14"/>
  <c r="K35" i="14"/>
  <c r="K34" i="14"/>
  <c r="K33" i="14"/>
  <c r="K32" i="14"/>
  <c r="K31" i="14"/>
  <c r="K30" i="14"/>
  <c r="K29" i="14"/>
  <c r="K25" i="14"/>
  <c r="K24" i="14"/>
  <c r="K23" i="14"/>
  <c r="K22" i="14"/>
  <c r="K21" i="14"/>
  <c r="K20" i="14"/>
  <c r="K19" i="14"/>
  <c r="K18" i="14"/>
  <c r="K17" i="14"/>
  <c r="K13" i="14"/>
  <c r="K13" i="10" s="1"/>
  <c r="K12" i="14"/>
  <c r="K11" i="14"/>
  <c r="K10" i="14"/>
  <c r="K9" i="14"/>
  <c r="K8" i="14"/>
  <c r="K7" i="14"/>
  <c r="K6" i="14"/>
  <c r="J83" i="13"/>
  <c r="I83" i="13"/>
  <c r="H83" i="13"/>
  <c r="J41" i="13"/>
  <c r="J81" i="13" s="1"/>
  <c r="K39" i="13"/>
  <c r="K41" i="13" s="1"/>
  <c r="J39" i="13"/>
  <c r="J40" i="13" s="1"/>
  <c r="I39" i="13"/>
  <c r="I40" i="13" s="1"/>
  <c r="H39" i="13"/>
  <c r="H40" i="13" s="1"/>
  <c r="G39" i="13"/>
  <c r="G40" i="13" s="1"/>
  <c r="F39" i="13"/>
  <c r="F40" i="13" s="1"/>
  <c r="E39" i="13"/>
  <c r="E40" i="13" s="1"/>
  <c r="D39" i="13"/>
  <c r="D40" i="13" s="1"/>
  <c r="C39" i="13"/>
  <c r="C83" i="13" s="1"/>
  <c r="K26" i="13"/>
  <c r="K27" i="13" s="1"/>
  <c r="J26" i="13"/>
  <c r="J27" i="13" s="1"/>
  <c r="I26" i="13"/>
  <c r="I27" i="13" s="1"/>
  <c r="H26" i="13"/>
  <c r="H27" i="13" s="1"/>
  <c r="G26" i="13"/>
  <c r="G83" i="13" s="1"/>
  <c r="F26" i="13"/>
  <c r="F27" i="13" s="1"/>
  <c r="E26" i="13"/>
  <c r="E27" i="13" s="1"/>
  <c r="D26" i="13"/>
  <c r="D41" i="13" s="1"/>
  <c r="C26" i="13"/>
  <c r="K14" i="13"/>
  <c r="K15" i="13" s="1"/>
  <c r="J14" i="13"/>
  <c r="J15" i="13" s="1"/>
  <c r="I14" i="13"/>
  <c r="I41" i="13" s="1"/>
  <c r="H14" i="13"/>
  <c r="H15" i="13" s="1"/>
  <c r="G14" i="13"/>
  <c r="G15" i="13" s="1"/>
  <c r="F14" i="13"/>
  <c r="F41" i="13" s="1"/>
  <c r="E14" i="13"/>
  <c r="E15" i="13" s="1"/>
  <c r="D14" i="13"/>
  <c r="D15" i="13" s="1"/>
  <c r="C14" i="13"/>
  <c r="D83" i="12"/>
  <c r="E80" i="12"/>
  <c r="D80" i="12"/>
  <c r="K78" i="12"/>
  <c r="K80" i="12" s="1"/>
  <c r="J78" i="12"/>
  <c r="J80" i="12" s="1"/>
  <c r="I78" i="12"/>
  <c r="I80" i="12" s="1"/>
  <c r="H78" i="12"/>
  <c r="H80" i="12" s="1"/>
  <c r="G78" i="12"/>
  <c r="G80" i="12" s="1"/>
  <c r="F78" i="12"/>
  <c r="F83" i="12" s="1"/>
  <c r="E78" i="12"/>
  <c r="E79" i="12" s="1"/>
  <c r="D78" i="12"/>
  <c r="D79" i="12" s="1"/>
  <c r="C78" i="12"/>
  <c r="C80" i="12" s="1"/>
  <c r="G41" i="12"/>
  <c r="F41" i="12"/>
  <c r="K39" i="12"/>
  <c r="K40" i="12" s="1"/>
  <c r="J39" i="12"/>
  <c r="J40" i="12" s="1"/>
  <c r="I39" i="12"/>
  <c r="I40" i="12" s="1"/>
  <c r="H39" i="12"/>
  <c r="H40" i="12" s="1"/>
  <c r="G39" i="12"/>
  <c r="G40" i="12" s="1"/>
  <c r="F39" i="12"/>
  <c r="F40" i="12" s="1"/>
  <c r="E39" i="12"/>
  <c r="E40" i="12" s="1"/>
  <c r="D39" i="12"/>
  <c r="D40" i="12" s="1"/>
  <c r="C39" i="12"/>
  <c r="K26" i="12"/>
  <c r="K83" i="12" s="1"/>
  <c r="J26" i="12"/>
  <c r="J83" i="12" s="1"/>
  <c r="I26" i="12"/>
  <c r="I83" i="12" s="1"/>
  <c r="H26" i="12"/>
  <c r="H27" i="12" s="1"/>
  <c r="G26" i="12"/>
  <c r="G27" i="12" s="1"/>
  <c r="F26" i="12"/>
  <c r="F27" i="12" s="1"/>
  <c r="E26" i="12"/>
  <c r="E41" i="12" s="1"/>
  <c r="D26" i="12"/>
  <c r="D41" i="12" s="1"/>
  <c r="C26" i="12"/>
  <c r="C83" i="12" s="1"/>
  <c r="K83" i="11"/>
  <c r="J83" i="11"/>
  <c r="I83" i="11"/>
  <c r="D83" i="11"/>
  <c r="C83" i="11"/>
  <c r="K80" i="11"/>
  <c r="J80" i="11"/>
  <c r="I80" i="11"/>
  <c r="H80" i="11"/>
  <c r="G80" i="11"/>
  <c r="F80" i="11"/>
  <c r="E80" i="11"/>
  <c r="D80" i="11"/>
  <c r="C80" i="11"/>
  <c r="D41" i="11"/>
  <c r="D81" i="11" s="1"/>
  <c r="K39" i="11"/>
  <c r="K41" i="11" s="1"/>
  <c r="J39" i="11"/>
  <c r="J41" i="11" s="1"/>
  <c r="I39" i="11"/>
  <c r="I41" i="11" s="1"/>
  <c r="H39" i="11"/>
  <c r="H83" i="11" s="1"/>
  <c r="G39" i="11"/>
  <c r="G83" i="11" s="1"/>
  <c r="F39" i="11"/>
  <c r="F83" i="11" s="1"/>
  <c r="E39" i="11"/>
  <c r="E83" i="11" s="1"/>
  <c r="D39" i="11"/>
  <c r="D40" i="11" s="1"/>
  <c r="C39" i="11"/>
  <c r="C41" i="11" s="1"/>
  <c r="C81" i="11" s="1"/>
  <c r="K14" i="14" l="1"/>
  <c r="K26" i="14"/>
  <c r="K39" i="14"/>
  <c r="K40" i="14" s="1"/>
  <c r="J81" i="15"/>
  <c r="K42" i="15"/>
  <c r="K81" i="15"/>
  <c r="K82" i="15" s="1"/>
  <c r="D42" i="15"/>
  <c r="D81" i="15"/>
  <c r="D82" i="15" s="1"/>
  <c r="E42" i="15"/>
  <c r="G41" i="15"/>
  <c r="F79" i="15"/>
  <c r="J27" i="15"/>
  <c r="D83" i="15"/>
  <c r="E79" i="15"/>
  <c r="I27" i="15"/>
  <c r="E80" i="15"/>
  <c r="E81" i="15" s="1"/>
  <c r="E82" i="15" s="1"/>
  <c r="H41" i="15"/>
  <c r="G79" i="15"/>
  <c r="K27" i="15"/>
  <c r="I41" i="15"/>
  <c r="H79" i="15"/>
  <c r="F81" i="15"/>
  <c r="D27" i="15"/>
  <c r="I79" i="15"/>
  <c r="F83" i="15"/>
  <c r="J79" i="15"/>
  <c r="G83" i="15"/>
  <c r="H83" i="15"/>
  <c r="J81" i="14"/>
  <c r="J82" i="14" s="1"/>
  <c r="K80" i="14"/>
  <c r="K80" i="10" s="1"/>
  <c r="K54" i="14"/>
  <c r="E82" i="14"/>
  <c r="K15" i="14"/>
  <c r="K83" i="14"/>
  <c r="K27" i="14"/>
  <c r="I42" i="14"/>
  <c r="G54" i="14"/>
  <c r="J42" i="14"/>
  <c r="H54" i="14"/>
  <c r="C41" i="14"/>
  <c r="C81" i="14" s="1"/>
  <c r="D82" i="14" s="1"/>
  <c r="G81" i="14"/>
  <c r="G82" i="14" s="1"/>
  <c r="D54" i="14"/>
  <c r="J80" i="14"/>
  <c r="E54" i="14"/>
  <c r="I81" i="13"/>
  <c r="D81" i="13"/>
  <c r="D82" i="13" s="1"/>
  <c r="K81" i="13"/>
  <c r="K82" i="13" s="1"/>
  <c r="K42" i="13"/>
  <c r="F81" i="13"/>
  <c r="F15" i="13"/>
  <c r="C41" i="13"/>
  <c r="C81" i="13" s="1"/>
  <c r="G27" i="13"/>
  <c r="E41" i="13"/>
  <c r="K83" i="13"/>
  <c r="I15" i="13"/>
  <c r="D83" i="13"/>
  <c r="G41" i="13"/>
  <c r="E83" i="13"/>
  <c r="H41" i="13"/>
  <c r="F83" i="13"/>
  <c r="D27" i="13"/>
  <c r="K40" i="13"/>
  <c r="J42" i="13"/>
  <c r="E42" i="12"/>
  <c r="E81" i="12"/>
  <c r="F42" i="12"/>
  <c r="G81" i="12"/>
  <c r="D81" i="12"/>
  <c r="I27" i="12"/>
  <c r="G42" i="12"/>
  <c r="F79" i="12"/>
  <c r="J27" i="12"/>
  <c r="H41" i="12"/>
  <c r="G79" i="12"/>
  <c r="F80" i="12"/>
  <c r="K27" i="12"/>
  <c r="I41" i="12"/>
  <c r="H79" i="12"/>
  <c r="F81" i="12"/>
  <c r="F82" i="12" s="1"/>
  <c r="E83" i="12"/>
  <c r="D27" i="12"/>
  <c r="J41" i="12"/>
  <c r="I79" i="12"/>
  <c r="E27" i="12"/>
  <c r="C41" i="12"/>
  <c r="C81" i="12" s="1"/>
  <c r="K41" i="12"/>
  <c r="J79" i="12"/>
  <c r="G83" i="12"/>
  <c r="K79" i="12"/>
  <c r="H83" i="12"/>
  <c r="I81" i="11"/>
  <c r="J42" i="11"/>
  <c r="J81" i="11"/>
  <c r="J82" i="11" s="1"/>
  <c r="K42" i="11"/>
  <c r="K81" i="11"/>
  <c r="K82" i="11" s="1"/>
  <c r="D82" i="11"/>
  <c r="E41" i="11"/>
  <c r="H40" i="11"/>
  <c r="E40" i="11"/>
  <c r="D42" i="11"/>
  <c r="F40" i="11"/>
  <c r="G40" i="11"/>
  <c r="F41" i="11"/>
  <c r="G41" i="11"/>
  <c r="I40" i="11"/>
  <c r="H41" i="11"/>
  <c r="I42" i="11" s="1"/>
  <c r="J40" i="11"/>
  <c r="K40" i="11"/>
  <c r="J80" i="10"/>
  <c r="I80" i="10"/>
  <c r="H80" i="10"/>
  <c r="G80" i="10"/>
  <c r="F80" i="10"/>
  <c r="E80" i="10"/>
  <c r="D80" i="10"/>
  <c r="C80" i="10"/>
  <c r="K78" i="10"/>
  <c r="J78" i="10"/>
  <c r="I78" i="10"/>
  <c r="H78" i="10"/>
  <c r="G78" i="10"/>
  <c r="F78" i="10"/>
  <c r="E78" i="10"/>
  <c r="D78" i="10"/>
  <c r="C78" i="10"/>
  <c r="K77" i="10"/>
  <c r="J77" i="10"/>
  <c r="I77" i="10"/>
  <c r="H77" i="10"/>
  <c r="G77" i="10"/>
  <c r="F77" i="10"/>
  <c r="E77" i="10"/>
  <c r="D77" i="10"/>
  <c r="C77" i="10"/>
  <c r="K76" i="10"/>
  <c r="J76" i="10"/>
  <c r="I76" i="10"/>
  <c r="H76" i="10"/>
  <c r="G76" i="10"/>
  <c r="F76" i="10"/>
  <c r="E76" i="10"/>
  <c r="D76" i="10"/>
  <c r="C76" i="10"/>
  <c r="K75" i="10"/>
  <c r="J75" i="10"/>
  <c r="I75" i="10"/>
  <c r="H75" i="10"/>
  <c r="G75" i="10"/>
  <c r="F75" i="10"/>
  <c r="E75" i="10"/>
  <c r="D75" i="10"/>
  <c r="C75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2" i="10"/>
  <c r="J72" i="10"/>
  <c r="I72" i="10"/>
  <c r="H72" i="10"/>
  <c r="G72" i="10"/>
  <c r="F72" i="10"/>
  <c r="E72" i="10"/>
  <c r="D72" i="10"/>
  <c r="C72" i="10"/>
  <c r="K71" i="10"/>
  <c r="J71" i="10"/>
  <c r="I71" i="10"/>
  <c r="H71" i="10"/>
  <c r="G71" i="10"/>
  <c r="F71" i="10"/>
  <c r="E71" i="10"/>
  <c r="D71" i="10"/>
  <c r="C71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3" i="10"/>
  <c r="K54" i="10" s="1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46" i="10"/>
  <c r="J46" i="10"/>
  <c r="I46" i="10"/>
  <c r="H46" i="10"/>
  <c r="G46" i="10"/>
  <c r="F46" i="10"/>
  <c r="E46" i="10"/>
  <c r="D46" i="10"/>
  <c r="C46" i="10"/>
  <c r="K45" i="10"/>
  <c r="J45" i="10"/>
  <c r="I45" i="10"/>
  <c r="H45" i="10"/>
  <c r="G45" i="10"/>
  <c r="F45" i="10"/>
  <c r="E45" i="10"/>
  <c r="D45" i="10"/>
  <c r="C45" i="10"/>
  <c r="K44" i="10"/>
  <c r="J44" i="10"/>
  <c r="I44" i="10"/>
  <c r="H44" i="10"/>
  <c r="G44" i="10"/>
  <c r="F44" i="10"/>
  <c r="E44" i="10"/>
  <c r="D44" i="10"/>
  <c r="C44" i="10"/>
  <c r="K38" i="10"/>
  <c r="J38" i="10"/>
  <c r="I38" i="10"/>
  <c r="H38" i="10"/>
  <c r="G38" i="10"/>
  <c r="F38" i="10"/>
  <c r="E38" i="10"/>
  <c r="D38" i="10"/>
  <c r="C38" i="10"/>
  <c r="K37" i="10"/>
  <c r="J37" i="10"/>
  <c r="I37" i="10"/>
  <c r="H37" i="10"/>
  <c r="G37" i="10"/>
  <c r="F37" i="10"/>
  <c r="E37" i="10"/>
  <c r="D37" i="10"/>
  <c r="C37" i="10"/>
  <c r="K36" i="10"/>
  <c r="J36" i="10"/>
  <c r="I36" i="10"/>
  <c r="H36" i="10"/>
  <c r="G36" i="10"/>
  <c r="F36" i="10"/>
  <c r="E36" i="10"/>
  <c r="D36" i="10"/>
  <c r="C36" i="10"/>
  <c r="K35" i="10"/>
  <c r="J35" i="10"/>
  <c r="I35" i="10"/>
  <c r="H35" i="10"/>
  <c r="G35" i="10"/>
  <c r="F35" i="10"/>
  <c r="E35" i="10"/>
  <c r="D35" i="10"/>
  <c r="C35" i="10"/>
  <c r="K34" i="10"/>
  <c r="J34" i="10"/>
  <c r="I34" i="10"/>
  <c r="H34" i="10"/>
  <c r="G34" i="10"/>
  <c r="F34" i="10"/>
  <c r="E34" i="10"/>
  <c r="D34" i="10"/>
  <c r="C34" i="10"/>
  <c r="K33" i="10"/>
  <c r="J33" i="10"/>
  <c r="I33" i="10"/>
  <c r="H33" i="10"/>
  <c r="G33" i="10"/>
  <c r="F33" i="10"/>
  <c r="E33" i="10"/>
  <c r="D33" i="10"/>
  <c r="C33" i="10"/>
  <c r="K32" i="10"/>
  <c r="J32" i="10"/>
  <c r="I32" i="10"/>
  <c r="H32" i="10"/>
  <c r="G32" i="10"/>
  <c r="F32" i="10"/>
  <c r="E32" i="10"/>
  <c r="D32" i="10"/>
  <c r="C32" i="10"/>
  <c r="K31" i="10"/>
  <c r="J31" i="10"/>
  <c r="I31" i="10"/>
  <c r="H31" i="10"/>
  <c r="G31" i="10"/>
  <c r="F31" i="10"/>
  <c r="E31" i="10"/>
  <c r="D31" i="10"/>
  <c r="C31" i="10"/>
  <c r="K30" i="10"/>
  <c r="J30" i="10"/>
  <c r="I30" i="10"/>
  <c r="H30" i="10"/>
  <c r="G30" i="10"/>
  <c r="F30" i="10"/>
  <c r="E30" i="10"/>
  <c r="D30" i="10"/>
  <c r="C30" i="10"/>
  <c r="K29" i="10"/>
  <c r="J29" i="10"/>
  <c r="I29" i="10"/>
  <c r="H29" i="10"/>
  <c r="G29" i="10"/>
  <c r="F29" i="10"/>
  <c r="E29" i="10"/>
  <c r="D29" i="10"/>
  <c r="C29" i="10"/>
  <c r="K28" i="10"/>
  <c r="J28" i="10"/>
  <c r="I28" i="10"/>
  <c r="H28" i="10"/>
  <c r="G28" i="10"/>
  <c r="F28" i="10"/>
  <c r="E28" i="10"/>
  <c r="D28" i="10"/>
  <c r="C28" i="10"/>
  <c r="K25" i="10"/>
  <c r="J25" i="10"/>
  <c r="I25" i="10"/>
  <c r="H25" i="10"/>
  <c r="G25" i="10"/>
  <c r="F25" i="10"/>
  <c r="E25" i="10"/>
  <c r="D25" i="10"/>
  <c r="C25" i="10"/>
  <c r="K24" i="10"/>
  <c r="J24" i="10"/>
  <c r="I24" i="10"/>
  <c r="H24" i="10"/>
  <c r="G24" i="10"/>
  <c r="F24" i="10"/>
  <c r="E24" i="10"/>
  <c r="D24" i="10"/>
  <c r="C24" i="10"/>
  <c r="K23" i="10"/>
  <c r="J23" i="10"/>
  <c r="I23" i="10"/>
  <c r="H23" i="10"/>
  <c r="G23" i="10"/>
  <c r="F23" i="10"/>
  <c r="E23" i="10"/>
  <c r="D23" i="10"/>
  <c r="C23" i="10"/>
  <c r="K22" i="10"/>
  <c r="J22" i="10"/>
  <c r="I22" i="10"/>
  <c r="H22" i="10"/>
  <c r="G22" i="10"/>
  <c r="F22" i="10"/>
  <c r="E22" i="10"/>
  <c r="D22" i="10"/>
  <c r="C22" i="10"/>
  <c r="K21" i="10"/>
  <c r="J21" i="10"/>
  <c r="I21" i="10"/>
  <c r="H21" i="10"/>
  <c r="G21" i="10"/>
  <c r="F21" i="10"/>
  <c r="E21" i="10"/>
  <c r="D21" i="10"/>
  <c r="C21" i="10"/>
  <c r="K20" i="10"/>
  <c r="J20" i="10"/>
  <c r="I20" i="10"/>
  <c r="H20" i="10"/>
  <c r="G20" i="10"/>
  <c r="F20" i="10"/>
  <c r="E20" i="10"/>
  <c r="D20" i="10"/>
  <c r="C20" i="10"/>
  <c r="K19" i="10"/>
  <c r="J19" i="10"/>
  <c r="I19" i="10"/>
  <c r="H19" i="10"/>
  <c r="G19" i="10"/>
  <c r="F19" i="10"/>
  <c r="E19" i="10"/>
  <c r="D19" i="10"/>
  <c r="C19" i="10"/>
  <c r="K18" i="10"/>
  <c r="J18" i="10"/>
  <c r="I18" i="10"/>
  <c r="H18" i="10"/>
  <c r="G18" i="10"/>
  <c r="F18" i="10"/>
  <c r="E18" i="10"/>
  <c r="D18" i="10"/>
  <c r="C18" i="10"/>
  <c r="K17" i="10"/>
  <c r="J17" i="10"/>
  <c r="I17" i="10"/>
  <c r="H17" i="10"/>
  <c r="G17" i="10"/>
  <c r="F17" i="10"/>
  <c r="E17" i="10"/>
  <c r="D17" i="10"/>
  <c r="C17" i="10"/>
  <c r="K16" i="10"/>
  <c r="J16" i="10"/>
  <c r="I16" i="10"/>
  <c r="H16" i="10"/>
  <c r="G16" i="10"/>
  <c r="F16" i="10"/>
  <c r="E16" i="10"/>
  <c r="D16" i="10"/>
  <c r="C16" i="10"/>
  <c r="K12" i="10"/>
  <c r="J12" i="10"/>
  <c r="I12" i="10"/>
  <c r="H12" i="10"/>
  <c r="G12" i="10"/>
  <c r="F12" i="10"/>
  <c r="E12" i="10"/>
  <c r="D12" i="10"/>
  <c r="C12" i="10"/>
  <c r="K11" i="10"/>
  <c r="J11" i="10"/>
  <c r="I11" i="10"/>
  <c r="H11" i="10"/>
  <c r="G11" i="10"/>
  <c r="F11" i="10"/>
  <c r="E11" i="10"/>
  <c r="D11" i="10"/>
  <c r="C11" i="10"/>
  <c r="K10" i="10"/>
  <c r="J10" i="10"/>
  <c r="I10" i="10"/>
  <c r="H10" i="10"/>
  <c r="G10" i="10"/>
  <c r="F10" i="10"/>
  <c r="E10" i="10"/>
  <c r="D10" i="10"/>
  <c r="C10" i="10"/>
  <c r="K9" i="10"/>
  <c r="J9" i="10"/>
  <c r="I9" i="10"/>
  <c r="H9" i="10"/>
  <c r="G9" i="10"/>
  <c r="F9" i="10"/>
  <c r="E9" i="10"/>
  <c r="D9" i="10"/>
  <c r="C9" i="10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42" i="10" l="1"/>
  <c r="K14" i="10"/>
  <c r="K15" i="10" s="1"/>
  <c r="K26" i="10"/>
  <c r="K39" i="10"/>
  <c r="K40" i="10" s="1"/>
  <c r="K41" i="14"/>
  <c r="F82" i="15"/>
  <c r="H81" i="15"/>
  <c r="H82" i="15" s="1"/>
  <c r="H42" i="15"/>
  <c r="I81" i="15"/>
  <c r="I82" i="15" s="1"/>
  <c r="I42" i="15"/>
  <c r="J42" i="15"/>
  <c r="G81" i="15"/>
  <c r="G82" i="15" s="1"/>
  <c r="G42" i="15"/>
  <c r="K81" i="14"/>
  <c r="K82" i="14" s="1"/>
  <c r="K42" i="14"/>
  <c r="C81" i="10"/>
  <c r="D42" i="14"/>
  <c r="H82" i="14"/>
  <c r="E81" i="13"/>
  <c r="E82" i="13" s="1"/>
  <c r="E42" i="13"/>
  <c r="D42" i="13"/>
  <c r="H81" i="13"/>
  <c r="H42" i="13"/>
  <c r="I82" i="13"/>
  <c r="I42" i="13"/>
  <c r="G81" i="13"/>
  <c r="G82" i="13" s="1"/>
  <c r="G42" i="13"/>
  <c r="F42" i="13"/>
  <c r="J82" i="13"/>
  <c r="I81" i="12"/>
  <c r="I42" i="12"/>
  <c r="D82" i="12"/>
  <c r="J81" i="12"/>
  <c r="J42" i="12"/>
  <c r="G82" i="12"/>
  <c r="H81" i="12"/>
  <c r="H82" i="12" s="1"/>
  <c r="H42" i="12"/>
  <c r="K81" i="12"/>
  <c r="K82" i="12" s="1"/>
  <c r="K42" i="12"/>
  <c r="D42" i="12"/>
  <c r="D81" i="10"/>
  <c r="E82" i="12"/>
  <c r="F81" i="11"/>
  <c r="F42" i="11"/>
  <c r="K81" i="10"/>
  <c r="K82" i="10" s="1"/>
  <c r="G81" i="11"/>
  <c r="G42" i="11"/>
  <c r="E81" i="11"/>
  <c r="E42" i="11"/>
  <c r="H81" i="11"/>
  <c r="H42" i="11"/>
  <c r="I82" i="11"/>
  <c r="K27" i="10" l="1"/>
  <c r="K83" i="10"/>
  <c r="J82" i="15"/>
  <c r="F82" i="13"/>
  <c r="H82" i="13"/>
  <c r="J82" i="12"/>
  <c r="J81" i="10"/>
  <c r="I82" i="12"/>
  <c r="I81" i="10"/>
  <c r="H82" i="11"/>
  <c r="H81" i="10"/>
  <c r="F82" i="11"/>
  <c r="F81" i="10"/>
  <c r="E82" i="11"/>
  <c r="E81" i="10"/>
  <c r="G82" i="11"/>
  <c r="G81" i="10"/>
</calcChain>
</file>

<file path=xl/sharedStrings.xml><?xml version="1.0" encoding="utf-8"?>
<sst xmlns="http://schemas.openxmlformats.org/spreadsheetml/2006/main" count="1300" uniqueCount="83">
  <si>
    <t>Summary - SA22 Summary Councillor and Staff Benefits for 4th Quarter ended 30 June 2010</t>
  </si>
  <si>
    <t>Summary of Employee and Councillor Remuneration</t>
  </si>
  <si>
    <t>Ref</t>
  </si>
  <si>
    <t>2006/07</t>
  </si>
  <si>
    <t>2007/08</t>
  </si>
  <si>
    <t>2008/09</t>
  </si>
  <si>
    <t>Current year 2009/10</t>
  </si>
  <si>
    <t>2010/11 Medium Term Revenue &amp; Expenditure Framework</t>
  </si>
  <si>
    <t>R thousands</t>
  </si>
  <si>
    <t>Audited Outcome</t>
  </si>
  <si>
    <t>Original Budget</t>
  </si>
  <si>
    <t>Adjusted Budget</t>
  </si>
  <si>
    <t>Full Year Forecast</t>
  </si>
  <si>
    <t>Budget Year 2010/11</t>
  </si>
  <si>
    <t>Budget Year 2011/12</t>
  </si>
  <si>
    <t>Budget Year 2012/13</t>
  </si>
  <si>
    <t>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</si>
  <si>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</si>
  <si>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</si>
  <si>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</si>
  <si>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</si>
  <si>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</si>
  <si>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</si>
  <si>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</si>
  <si>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</si>
  <si>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</si>
  <si>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Councillors (Political Office Bearers plus Other)</t>
  </si>
  <si>
    <t>Salary</t>
  </si>
  <si>
    <t>Pension Contributions</t>
  </si>
  <si>
    <t>Medical Aid Contributions</t>
  </si>
  <si>
    <t>Motor vehicle allowance</t>
  </si>
  <si>
    <t>Cell phone allowance</t>
  </si>
  <si>
    <t>Housing allowance</t>
  </si>
  <si>
    <t>Other benefits or allowances</t>
  </si>
  <si>
    <t>In-kind benefits</t>
  </si>
  <si>
    <t>Sub Total - Councillors</t>
  </si>
  <si>
    <t>% increase</t>
  </si>
  <si>
    <t>4</t>
  </si>
  <si>
    <t>Senior Managers of the Municipality</t>
  </si>
  <si>
    <t>2</t>
  </si>
  <si>
    <t>Performance Bonus</t>
  </si>
  <si>
    <t>Sub Total - Senior Managers of Municipality</t>
  </si>
  <si>
    <t>Other Municipal Staff</t>
  </si>
  <si>
    <t>Basic Salaries and Wages</t>
  </si>
  <si>
    <t>Overtime</t>
  </si>
  <si>
    <t>Sub Total - Other Municipal Staff</t>
  </si>
  <si>
    <t>Total Parent Municipality</t>
  </si>
  <si>
    <t>% Increase</t>
  </si>
  <si>
    <t>Board Members of Entities</t>
  </si>
  <si>
    <t>Cell phone allowances</t>
  </si>
  <si>
    <t>Board Fees</t>
  </si>
  <si>
    <t>Other benefits and allowances</t>
  </si>
  <si>
    <t>Sub Total - Board Members of Entities</t>
  </si>
  <si>
    <t>Senior Managers of Entities</t>
  </si>
  <si>
    <t>Sub Total - Senior Managers of Entities</t>
  </si>
  <si>
    <t>Other Staff of Entities</t>
  </si>
  <si>
    <t>Sub Total - Other Staff of Entities</t>
  </si>
  <si>
    <t>Total Municipal Entities</t>
  </si>
  <si>
    <t>TOTAL SALARY, ALLOWANCES &amp; BENEFITS</t>
  </si>
  <si>
    <t>TOTAL MANAGERS AND STAFF</t>
  </si>
  <si>
    <t>5</t>
  </si>
  <si>
    <t>References</t>
  </si>
  <si>
    <t>1. Include 'Loans and advances' where applicable if any reportable amounts until phased compliance with s164 of MFMA achieved</t>
  </si>
  <si>
    <t>2. s57 of the Systems Act</t>
  </si>
  <si>
    <t>3. If benefits in kind are provided (e.g. provision of living quarters) the full market value must be shown as the cost to the municipality</t>
  </si>
  <si>
    <t>4. B/A, C/B, D/C, E/C, F/C, G/D, H/D, I/D</t>
  </si>
  <si>
    <t>5. Must agree to the sub-total appearing on Table A1 (Employee costs)</t>
  </si>
  <si>
    <t>Column Definitions:</t>
  </si>
  <si>
    <t>A, B and C. Audited actual as per the audited financial statements. If audited amounts are unavailable, unaudited amounts must be provided with a note stating these are unaudited</t>
  </si>
  <si>
    <t>D. The original budget approved by council for the budget year.</t>
  </si>
  <si>
    <t>E. The budget for the budget year as adjusted by council resolution in terms of section 28 of the MFMA.</t>
  </si>
  <si>
    <t>F. An estimate of final actual amounts (pre audit) for the current year at the point in time of preparing the budget for the budget year. This may differ from E.</t>
  </si>
  <si>
    <t>G. The amount to be appropriated for the budget year.</t>
  </si>
  <si>
    <t>H and I. The indicative projection</t>
  </si>
  <si>
    <t>Eastern Cape - SA22 Summary Councillor and Staff Benefits for 4th Quarter ended 30 June 2010</t>
  </si>
  <si>
    <t>Free State - SA22 Summary Councillor and Staff Benefits for 4th Quarter ended 30 June 2010</t>
  </si>
  <si>
    <t>Gauteng - SA22 Summary Councillor and Staff Benefits for 4th Quarter ended 30 June 2010</t>
  </si>
  <si>
    <t>KwaZulu-Natal - SA22 Summary Councillor and Staff Benefits for 4th Quarter ended 30 June 2010</t>
  </si>
  <si>
    <t>Limpopo - SA22 Summary Councillor and Staff Benefits for 4th Quarter ended 30 June 2010</t>
  </si>
  <si>
    <t>Mpumalanga - SA22 Summary Councillor and Staff Benefits for 4th Quarter ended 30 June 2010</t>
  </si>
  <si>
    <t>Northern Cape - SA22 Summary Councillor and Staff Benefits for 4th Quarter ended 30 June 2010</t>
  </si>
  <si>
    <t>North West - SA22 Summary Councillor and Staff Benefits for 4th Quarter ended 30 June 2010</t>
  </si>
  <si>
    <t>Western Cape - SA22 Summary Councillor and Staff Benefits for 4th Quarter ended 30 June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</si>
</sst>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,_);_(* \(#,##0,\);_(* &quot;–&quot;?_);_(@_)"/>
    <numFmt numFmtId="165" formatCode="_(* #,##0,_);_(* \(#,##0,\);_(* &quot;- &quot;?_);_(@_)"/>
    <numFmt numFmtId="166" formatCode="0.0\%;\(0.0\%\);_(* &quot;-&quot;_)"/>
    <numFmt numFmtId="167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b/>
      <i/>
      <u/>
      <sz val="8"/>
      <name val="Arial Narrow"/>
      <family val="2"/>
    </font>
    <font>
      <sz val="11"/>
      <color theme="1"/>
      <name val="Calibri"/>
      <family val="2"/>
      <scheme val="minor"/>
    </font>
    <font>
      <u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2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Protection="1"/>
    <xf numFmtId="0" fontId="5" fillId="0" borderId="12" xfId="0" applyNumberFormat="1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 vertical="center"/>
    </xf>
    <xf numFmtId="164" fontId="3" fillId="0" borderId="13" xfId="0" applyNumberFormat="1" applyFont="1" applyFill="1" applyBorder="1" applyAlignment="1" applyProtection="1">
      <alignment horizontal="center" vertical="center"/>
    </xf>
    <xf numFmtId="164" fontId="3" fillId="0" borderId="1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14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/>
    </xf>
    <xf numFmtId="165" fontId="5" fillId="0" borderId="12" xfId="0" applyNumberFormat="1" applyFont="1" applyFill="1" applyBorder="1" applyProtection="1"/>
    <xf numFmtId="165" fontId="5" fillId="0" borderId="13" xfId="0" applyNumberFormat="1" applyFont="1" applyFill="1" applyBorder="1" applyProtection="1"/>
    <xf numFmtId="165" fontId="5" fillId="0" borderId="11" xfId="0" applyNumberFormat="1" applyFont="1" applyFill="1" applyBorder="1" applyProtection="1"/>
    <xf numFmtId="165" fontId="5" fillId="0" borderId="0" xfId="0" applyNumberFormat="1" applyFont="1" applyFill="1" applyBorder="1" applyProtection="1"/>
    <xf numFmtId="165" fontId="5" fillId="0" borderId="14" xfId="0" applyNumberFormat="1" applyFont="1" applyFill="1" applyBorder="1" applyProtection="1"/>
    <xf numFmtId="0" fontId="5" fillId="0" borderId="11" xfId="0" applyNumberFormat="1" applyFont="1" applyFill="1" applyBorder="1" applyAlignment="1" applyProtection="1">
      <alignment horizontal="left" indent="1"/>
    </xf>
    <xf numFmtId="165" fontId="5" fillId="0" borderId="11" xfId="1" applyNumberFormat="1" applyFont="1" applyFill="1" applyBorder="1" applyProtection="1"/>
    <xf numFmtId="165" fontId="5" fillId="0" borderId="12" xfId="1" applyNumberFormat="1" applyFont="1" applyFill="1" applyBorder="1" applyProtection="1"/>
    <xf numFmtId="165" fontId="5" fillId="0" borderId="0" xfId="1" applyNumberFormat="1" applyFont="1" applyFill="1" applyBorder="1" applyProtection="1"/>
    <xf numFmtId="0" fontId="3" fillId="0" borderId="11" xfId="0" applyNumberFormat="1" applyFont="1" applyFill="1" applyBorder="1" applyAlignment="1" applyProtection="1">
      <alignment horizontal="left"/>
    </xf>
    <xf numFmtId="165" fontId="3" fillId="0" borderId="15" xfId="0" applyNumberFormat="1" applyFont="1" applyFill="1" applyBorder="1" applyProtection="1"/>
    <xf numFmtId="165" fontId="3" fillId="0" borderId="16" xfId="0" applyNumberFormat="1" applyFont="1" applyFill="1" applyBorder="1" applyProtection="1"/>
    <xf numFmtId="165" fontId="3" fillId="0" borderId="17" xfId="0" applyNumberFormat="1" applyFont="1" applyFill="1" applyBorder="1" applyProtection="1"/>
    <xf numFmtId="165" fontId="3" fillId="0" borderId="18" xfId="0" applyNumberFormat="1" applyFont="1" applyFill="1" applyBorder="1" applyProtection="1"/>
    <xf numFmtId="165" fontId="3" fillId="0" borderId="19" xfId="0" applyNumberFormat="1" applyFont="1" applyFill="1" applyBorder="1" applyProtection="1"/>
    <xf numFmtId="0" fontId="3" fillId="0" borderId="11" xfId="0" applyNumberFormat="1" applyFont="1" applyFill="1" applyBorder="1" applyAlignment="1" applyProtection="1">
      <alignment horizontal="left" indent="1"/>
    </xf>
    <xf numFmtId="166" fontId="3" fillId="0" borderId="12" xfId="0" applyNumberFormat="1" applyFont="1" applyFill="1" applyBorder="1" applyProtection="1"/>
    <xf numFmtId="166" fontId="3" fillId="0" borderId="13" xfId="0" applyNumberFormat="1" applyFont="1" applyFill="1" applyBorder="1" applyProtection="1"/>
    <xf numFmtId="166" fontId="3" fillId="0" borderId="11" xfId="0" applyNumberFormat="1" applyFont="1" applyFill="1" applyBorder="1" applyProtection="1"/>
    <xf numFmtId="166" fontId="3" fillId="0" borderId="0" xfId="0" applyNumberFormat="1" applyFont="1" applyFill="1" applyBorder="1" applyProtection="1"/>
    <xf numFmtId="166" fontId="3" fillId="0" borderId="14" xfId="0" applyNumberFormat="1" applyFont="1" applyFill="1" applyBorder="1" applyProtection="1"/>
    <xf numFmtId="165" fontId="5" fillId="0" borderId="20" xfId="0" applyNumberFormat="1" applyFont="1" applyFill="1" applyBorder="1" applyProtection="1"/>
    <xf numFmtId="165" fontId="5" fillId="0" borderId="21" xfId="0" applyNumberFormat="1" applyFont="1" applyFill="1" applyBorder="1" applyProtection="1"/>
    <xf numFmtId="165" fontId="5" fillId="0" borderId="22" xfId="0" applyNumberFormat="1" applyFont="1" applyFill="1" applyBorder="1" applyProtection="1"/>
    <xf numFmtId="165" fontId="5" fillId="0" borderId="23" xfId="0" applyNumberFormat="1" applyFont="1" applyFill="1" applyBorder="1" applyProtection="1"/>
    <xf numFmtId="165" fontId="5" fillId="0" borderId="24" xfId="0" applyNumberFormat="1" applyFont="1" applyFill="1" applyBorder="1" applyProtection="1"/>
    <xf numFmtId="0" fontId="3" fillId="0" borderId="25" xfId="0" applyNumberFormat="1" applyFont="1" applyFill="1" applyBorder="1" applyAlignment="1" applyProtection="1">
      <alignment horizontal="left"/>
    </xf>
    <xf numFmtId="0" fontId="5" fillId="0" borderId="26" xfId="0" applyNumberFormat="1" applyFont="1" applyFill="1" applyBorder="1" applyAlignment="1" applyProtection="1">
      <alignment horizontal="center"/>
    </xf>
    <xf numFmtId="165" fontId="3" fillId="0" borderId="26" xfId="0" applyNumberFormat="1" applyFont="1" applyFill="1" applyBorder="1" applyProtection="1"/>
    <xf numFmtId="165" fontId="3" fillId="0" borderId="27" xfId="0" applyNumberFormat="1" applyFont="1" applyFill="1" applyBorder="1" applyProtection="1"/>
    <xf numFmtId="165" fontId="3" fillId="0" borderId="25" xfId="0" applyNumberFormat="1" applyFont="1" applyFill="1" applyBorder="1" applyProtection="1"/>
    <xf numFmtId="165" fontId="3" fillId="0" borderId="28" xfId="0" applyNumberFormat="1" applyFont="1" applyFill="1" applyBorder="1" applyProtection="1"/>
    <xf numFmtId="165" fontId="3" fillId="0" borderId="29" xfId="0" applyNumberFormat="1" applyFont="1" applyFill="1" applyBorder="1" applyProtection="1"/>
    <xf numFmtId="0" fontId="4" fillId="0" borderId="14" xfId="0" applyNumberFormat="1" applyFont="1" applyFill="1" applyBorder="1" applyProtection="1"/>
    <xf numFmtId="166" fontId="3" fillId="0" borderId="30" xfId="0" applyNumberFormat="1" applyFont="1" applyFill="1" applyBorder="1" applyProtection="1"/>
    <xf numFmtId="165" fontId="5" fillId="0" borderId="31" xfId="0" applyNumberFormat="1" applyFont="1" applyFill="1" applyBorder="1" applyProtection="1"/>
    <xf numFmtId="165" fontId="3" fillId="0" borderId="13" xfId="0" applyNumberFormat="1" applyFont="1" applyFill="1" applyBorder="1" applyProtection="1"/>
    <xf numFmtId="165" fontId="5" fillId="0" borderId="13" xfId="1" applyNumberFormat="1" applyFont="1" applyFill="1" applyBorder="1" applyProtection="1"/>
    <xf numFmtId="165" fontId="5" fillId="0" borderId="14" xfId="1" applyNumberFormat="1" applyFont="1" applyFill="1" applyBorder="1" applyProtection="1"/>
    <xf numFmtId="0" fontId="5" fillId="0" borderId="14" xfId="0" applyNumberFormat="1" applyFont="1" applyFill="1" applyBorder="1" applyAlignment="1" applyProtection="1">
      <alignment horizontal="left" indent="1"/>
    </xf>
    <xf numFmtId="166" fontId="3" fillId="0" borderId="32" xfId="0" applyNumberFormat="1" applyFont="1" applyFill="1" applyBorder="1" applyProtection="1"/>
    <xf numFmtId="0" fontId="5" fillId="0" borderId="26" xfId="0" applyFont="1" applyBorder="1" applyProtection="1"/>
    <xf numFmtId="165" fontId="3" fillId="0" borderId="33" xfId="0" applyNumberFormat="1" applyFont="1" applyFill="1" applyBorder="1" applyProtection="1"/>
    <xf numFmtId="165" fontId="3" fillId="0" borderId="34" xfId="0" applyNumberFormat="1" applyFont="1" applyFill="1" applyBorder="1" applyProtection="1"/>
    <xf numFmtId="0" fontId="5" fillId="0" borderId="12" xfId="0" applyFont="1" applyBorder="1" applyProtection="1"/>
    <xf numFmtId="165" fontId="3" fillId="0" borderId="12" xfId="0" applyNumberFormat="1" applyFont="1" applyFill="1" applyBorder="1" applyProtection="1"/>
    <xf numFmtId="165" fontId="3" fillId="0" borderId="30" xfId="0" applyNumberFormat="1" applyFont="1" applyFill="1" applyBorder="1" applyProtection="1"/>
    <xf numFmtId="165" fontId="3" fillId="0" borderId="32" xfId="0" applyNumberFormat="1" applyFont="1" applyFill="1" applyBorder="1" applyProtection="1"/>
    <xf numFmtId="0" fontId="3" fillId="0" borderId="6" xfId="0" applyNumberFormat="1" applyFont="1" applyFill="1" applyBorder="1" applyAlignment="1" applyProtection="1">
      <alignment horizontal="left" indent="1"/>
    </xf>
    <xf numFmtId="0" fontId="5" fillId="0" borderId="4" xfId="0" applyFont="1" applyBorder="1" applyAlignment="1" applyProtection="1">
      <alignment horizontal="center" vertical="center"/>
    </xf>
    <xf numFmtId="166" fontId="3" fillId="0" borderId="4" xfId="0" applyNumberFormat="1" applyFont="1" applyFill="1" applyBorder="1" applyProtection="1"/>
    <xf numFmtId="166" fontId="3" fillId="0" borderId="35" xfId="0" applyNumberFormat="1" applyFont="1" applyFill="1" applyBorder="1" applyProtection="1"/>
    <xf numFmtId="166" fontId="3" fillId="0" borderId="36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left"/>
    </xf>
    <xf numFmtId="0" fontId="5" fillId="0" borderId="9" xfId="0" applyFont="1" applyBorder="1" applyAlignment="1" applyProtection="1">
      <alignment horizontal="center" vertical="center"/>
    </xf>
    <xf numFmtId="165" fontId="3" fillId="0" borderId="37" xfId="0" applyNumberFormat="1" applyFont="1" applyFill="1" applyBorder="1" applyProtection="1"/>
    <xf numFmtId="165" fontId="3" fillId="0" borderId="38" xfId="0" applyNumberFormat="1" applyFont="1" applyFill="1" applyBorder="1" applyProtection="1"/>
    <xf numFmtId="165" fontId="3" fillId="0" borderId="39" xfId="0" applyNumberFormat="1" applyFont="1" applyFill="1" applyBorder="1" applyProtection="1"/>
    <xf numFmtId="0" fontId="8" fillId="0" borderId="0" xfId="0" applyFont="1" applyProtection="1"/>
    <xf numFmtId="0" fontId="5" fillId="0" borderId="0" xfId="0" applyFont="1" applyProtection="1"/>
    <xf numFmtId="165" fontId="5" fillId="0" borderId="11" xfId="2" applyNumberFormat="1" applyFont="1" applyFill="1" applyBorder="1" applyProtection="1"/>
    <xf numFmtId="165" fontId="5" fillId="0" borderId="12" xfId="2" applyNumberFormat="1" applyFont="1" applyFill="1" applyBorder="1" applyProtection="1"/>
    <xf numFmtId="165" fontId="5" fillId="0" borderId="0" xfId="2" applyNumberFormat="1" applyFont="1" applyFill="1" applyBorder="1" applyProtection="1"/>
    <xf numFmtId="167" fontId="3" fillId="0" borderId="12" xfId="0" applyNumberFormat="1" applyFont="1" applyFill="1" applyBorder="1" applyProtection="1"/>
    <xf numFmtId="167" fontId="3" fillId="0" borderId="31" xfId="0" applyNumberFormat="1" applyFont="1" applyFill="1" applyBorder="1" applyProtection="1"/>
    <xf numFmtId="167" fontId="3" fillId="0" borderId="32" xfId="0" applyNumberFormat="1" applyFont="1" applyFill="1" applyBorder="1" applyProtection="1"/>
    <xf numFmtId="167" fontId="3" fillId="0" borderId="40" xfId="0" applyNumberFormat="1" applyFont="1" applyFill="1" applyBorder="1" applyProtection="1"/>
    <xf numFmtId="165" fontId="5" fillId="0" borderId="13" xfId="2" applyNumberFormat="1" applyFont="1" applyFill="1" applyBorder="1" applyProtection="1"/>
    <xf numFmtId="165" fontId="5" fillId="0" borderId="14" xfId="2" applyNumberFormat="1" applyFont="1" applyFill="1" applyBorder="1" applyProtection="1"/>
    <xf numFmtId="167" fontId="3" fillId="0" borderId="4" xfId="0" applyNumberFormat="1" applyFont="1" applyFill="1" applyBorder="1" applyProtection="1"/>
    <xf numFmtId="167" fontId="3" fillId="0" borderId="35" xfId="0" applyNumberFormat="1" applyFont="1" applyFill="1" applyBorder="1" applyProtection="1"/>
    <xf numFmtId="167" fontId="3" fillId="0" borderId="36" xfId="0" applyNumberFormat="1" applyFont="1" applyFill="1" applyBorder="1" applyProtection="1"/>
    <xf numFmtId="165" fontId="3" fillId="0" borderId="40" xfId="0" applyNumberFormat="1" applyFont="1" applyFill="1" applyBorder="1" applyProtection="1"/>
    <xf numFmtId="165" fontId="3" fillId="0" borderId="41" xfId="0" applyNumberFormat="1" applyFont="1" applyFill="1" applyBorder="1" applyProtection="1"/>
    <xf numFmtId="167" fontId="3" fillId="0" borderId="30" xfId="0" applyNumberFormat="1" applyFont="1" applyFill="1" applyBorder="1" applyProtection="1"/>
    <xf numFmtId="167" fontId="3" fillId="0" borderId="13" xfId="0" applyNumberFormat="1" applyFont="1" applyFill="1" applyBorder="1" applyProtection="1"/>
    <xf numFmtId="165" fontId="5" fillId="0" borderId="30" xfId="0" applyNumberFormat="1" applyFont="1" applyFill="1" applyBorder="1" applyProtection="1"/>
    <xf numFmtId="0" fontId="3" fillId="0" borderId="1" xfId="0" applyFont="1" applyBorder="1" applyAlignment="1" applyProtection="1"/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66" fontId="3" fillId="0" borderId="20" xfId="0" applyNumberFormat="1" applyFont="1" applyFill="1" applyBorder="1" applyProtection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.%20North%20West%20-%20SA22%20-%2024%20March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W371"/>
      <sheetName val="NW372"/>
      <sheetName val="NW373"/>
      <sheetName val="NW374"/>
      <sheetName val="NW375"/>
      <sheetName val="DC37"/>
      <sheetName val="NW381"/>
      <sheetName val="NW382"/>
      <sheetName val="NW383"/>
      <sheetName val="NW384"/>
      <sheetName val="NW385"/>
      <sheetName val="DC38"/>
      <sheetName val="NW391"/>
      <sheetName val="NW392"/>
      <sheetName val="NW393"/>
      <sheetName val="NW394"/>
      <sheetName val="NW395"/>
      <sheetName val="NW396"/>
      <sheetName val="DC39"/>
      <sheetName val="NW401"/>
      <sheetName val="NW402"/>
      <sheetName val="NW403"/>
      <sheetName val="NW404"/>
      <sheetName val="DC40"/>
    </sheetNames>
    <sheetDataSet>
      <sheetData sheetId="0"/>
      <sheetData sheetId="1">
        <row r="6">
          <cell r="K6">
            <v>9701632</v>
          </cell>
        </row>
        <row r="7">
          <cell r="K7">
            <v>170676</v>
          </cell>
        </row>
        <row r="9">
          <cell r="K9">
            <v>3427854</v>
          </cell>
        </row>
        <row r="10">
          <cell r="K10">
            <v>931459</v>
          </cell>
        </row>
        <row r="17">
          <cell r="K17">
            <v>2668558</v>
          </cell>
        </row>
        <row r="18">
          <cell r="K18">
            <v>99884</v>
          </cell>
        </row>
        <row r="19">
          <cell r="K19">
            <v>587086</v>
          </cell>
        </row>
        <row r="20">
          <cell r="K20">
            <v>1340851</v>
          </cell>
        </row>
        <row r="21">
          <cell r="K21">
            <v>39245</v>
          </cell>
        </row>
        <row r="22">
          <cell r="K22">
            <v>222383</v>
          </cell>
        </row>
        <row r="24">
          <cell r="K24">
            <v>37782</v>
          </cell>
        </row>
        <row r="29">
          <cell r="K29">
            <v>16977958</v>
          </cell>
        </row>
        <row r="30">
          <cell r="K30">
            <v>3924193</v>
          </cell>
        </row>
        <row r="31">
          <cell r="K31">
            <v>1932004</v>
          </cell>
        </row>
        <row r="32">
          <cell r="K32">
            <v>2041136</v>
          </cell>
        </row>
        <row r="33">
          <cell r="K33">
            <v>413049</v>
          </cell>
        </row>
        <row r="34">
          <cell r="K34">
            <v>916175</v>
          </cell>
        </row>
        <row r="35">
          <cell r="K35">
            <v>1871438</v>
          </cell>
        </row>
        <row r="36">
          <cell r="K36">
            <v>1433833</v>
          </cell>
        </row>
        <row r="37">
          <cell r="K37">
            <v>312887</v>
          </cell>
        </row>
      </sheetData>
      <sheetData sheetId="2">
        <row r="6">
          <cell r="K6">
            <v>11086123</v>
          </cell>
        </row>
        <row r="7">
          <cell r="K7">
            <v>1489021</v>
          </cell>
        </row>
        <row r="8">
          <cell r="K8">
            <v>935820</v>
          </cell>
        </row>
        <row r="9">
          <cell r="K9">
            <v>4504145</v>
          </cell>
        </row>
        <row r="10">
          <cell r="K10">
            <v>993850</v>
          </cell>
        </row>
        <row r="17">
          <cell r="K17">
            <v>4171877</v>
          </cell>
        </row>
        <row r="18">
          <cell r="K18">
            <v>1113133</v>
          </cell>
        </row>
        <row r="20">
          <cell r="K20">
            <v>1090903</v>
          </cell>
        </row>
        <row r="29">
          <cell r="K29">
            <v>151709370</v>
          </cell>
        </row>
        <row r="30">
          <cell r="K30">
            <v>28780558</v>
          </cell>
        </row>
        <row r="31">
          <cell r="K31">
            <v>16347654</v>
          </cell>
        </row>
        <row r="32">
          <cell r="K32">
            <v>11587675</v>
          </cell>
        </row>
        <row r="34">
          <cell r="K34">
            <v>2833307</v>
          </cell>
        </row>
        <row r="35">
          <cell r="K35">
            <v>14959759</v>
          </cell>
        </row>
        <row r="37">
          <cell r="K37">
            <v>29104063</v>
          </cell>
        </row>
      </sheetData>
      <sheetData sheetId="3">
        <row r="6">
          <cell r="K6">
            <v>12823353</v>
          </cell>
        </row>
        <row r="7">
          <cell r="K7">
            <v>1973776</v>
          </cell>
        </row>
        <row r="8">
          <cell r="K8">
            <v>1524949</v>
          </cell>
        </row>
        <row r="9">
          <cell r="K9">
            <v>4786749</v>
          </cell>
        </row>
        <row r="10">
          <cell r="K10">
            <v>1132666</v>
          </cell>
        </row>
        <row r="17">
          <cell r="K17">
            <v>9070161</v>
          </cell>
        </row>
        <row r="29">
          <cell r="K29">
            <v>207221731</v>
          </cell>
        </row>
        <row r="30">
          <cell r="K30">
            <v>34794384</v>
          </cell>
        </row>
        <row r="31">
          <cell r="K31">
            <v>15681553</v>
          </cell>
        </row>
        <row r="32">
          <cell r="K32">
            <v>9566584</v>
          </cell>
        </row>
        <row r="33">
          <cell r="K33">
            <v>60383</v>
          </cell>
        </row>
        <row r="34">
          <cell r="K34">
            <v>2744090</v>
          </cell>
        </row>
        <row r="35">
          <cell r="K35">
            <v>18758923</v>
          </cell>
        </row>
        <row r="36">
          <cell r="K36">
            <v>4264059</v>
          </cell>
        </row>
        <row r="37">
          <cell r="K37">
            <v>5787528</v>
          </cell>
        </row>
      </sheetData>
      <sheetData sheetId="4">
        <row r="6">
          <cell r="K6">
            <v>1347540</v>
          </cell>
        </row>
        <row r="8">
          <cell r="K8">
            <v>469200</v>
          </cell>
        </row>
        <row r="9">
          <cell r="K9">
            <v>556950</v>
          </cell>
        </row>
        <row r="10">
          <cell r="K10">
            <v>130130</v>
          </cell>
        </row>
        <row r="17">
          <cell r="K17">
            <v>3362676</v>
          </cell>
        </row>
        <row r="20">
          <cell r="K20">
            <v>760098</v>
          </cell>
        </row>
        <row r="21">
          <cell r="K21">
            <v>66000</v>
          </cell>
        </row>
        <row r="29">
          <cell r="K29">
            <v>19413692</v>
          </cell>
        </row>
        <row r="30">
          <cell r="K30">
            <v>3656360</v>
          </cell>
        </row>
        <row r="31">
          <cell r="K31">
            <v>2107880</v>
          </cell>
        </row>
        <row r="32">
          <cell r="K32">
            <v>718770</v>
          </cell>
        </row>
        <row r="34">
          <cell r="K34">
            <v>235070</v>
          </cell>
        </row>
        <row r="35">
          <cell r="K35">
            <v>1081910</v>
          </cell>
        </row>
        <row r="36">
          <cell r="K36">
            <v>1511640</v>
          </cell>
        </row>
        <row r="37">
          <cell r="K37">
            <v>109062</v>
          </cell>
        </row>
      </sheetData>
      <sheetData sheetId="5">
        <row r="6">
          <cell r="K6">
            <v>10494466</v>
          </cell>
        </row>
        <row r="7">
          <cell r="K7">
            <v>1574170</v>
          </cell>
        </row>
        <row r="8">
          <cell r="K8">
            <v>516015</v>
          </cell>
        </row>
        <row r="9">
          <cell r="K9">
            <v>4194863</v>
          </cell>
        </row>
        <row r="10">
          <cell r="K10">
            <v>895476</v>
          </cell>
        </row>
        <row r="17">
          <cell r="K17">
            <v>6525490</v>
          </cell>
        </row>
        <row r="18">
          <cell r="K18">
            <v>1057304</v>
          </cell>
        </row>
        <row r="19">
          <cell r="K19">
            <v>11726</v>
          </cell>
        </row>
        <row r="20">
          <cell r="K20">
            <v>970468</v>
          </cell>
        </row>
        <row r="24">
          <cell r="K24">
            <v>34642</v>
          </cell>
        </row>
        <row r="29">
          <cell r="K29">
            <v>70423107</v>
          </cell>
        </row>
        <row r="30">
          <cell r="K30">
            <v>14451627</v>
          </cell>
        </row>
        <row r="31">
          <cell r="K31">
            <v>3220012</v>
          </cell>
        </row>
        <row r="32">
          <cell r="K32">
            <v>694822</v>
          </cell>
        </row>
        <row r="34">
          <cell r="K34">
            <v>403931</v>
          </cell>
        </row>
        <row r="35">
          <cell r="K35">
            <v>3368719</v>
          </cell>
        </row>
        <row r="37">
          <cell r="K37">
            <v>8434230</v>
          </cell>
        </row>
      </sheetData>
      <sheetData sheetId="6">
        <row r="6">
          <cell r="K6">
            <v>6675564</v>
          </cell>
        </row>
        <row r="7">
          <cell r="K7">
            <v>881990</v>
          </cell>
        </row>
        <row r="8">
          <cell r="K8">
            <v>329395</v>
          </cell>
        </row>
        <row r="9">
          <cell r="K9">
            <v>2528262</v>
          </cell>
        </row>
        <row r="10">
          <cell r="K10">
            <v>464463</v>
          </cell>
        </row>
        <row r="17">
          <cell r="K17">
            <v>9253987</v>
          </cell>
        </row>
        <row r="20">
          <cell r="K20">
            <v>1106381</v>
          </cell>
        </row>
        <row r="21">
          <cell r="K21">
            <v>210739</v>
          </cell>
        </row>
        <row r="23">
          <cell r="K23">
            <v>2076590</v>
          </cell>
        </row>
        <row r="29">
          <cell r="K29">
            <v>70211574</v>
          </cell>
        </row>
        <row r="30">
          <cell r="K30">
            <v>13509434</v>
          </cell>
        </row>
        <row r="31">
          <cell r="K31">
            <v>8176690</v>
          </cell>
        </row>
        <row r="32">
          <cell r="K32">
            <v>8667475</v>
          </cell>
        </row>
        <row r="33">
          <cell r="K33">
            <v>723137</v>
          </cell>
        </row>
        <row r="34">
          <cell r="K34">
            <v>3376890</v>
          </cell>
        </row>
        <row r="35">
          <cell r="K35">
            <v>11688297</v>
          </cell>
        </row>
        <row r="36">
          <cell r="K36">
            <v>5978586</v>
          </cell>
        </row>
        <row r="37">
          <cell r="K37">
            <v>6829039</v>
          </cell>
        </row>
      </sheetData>
      <sheetData sheetId="7">
        <row r="6">
          <cell r="K6">
            <v>5415795</v>
          </cell>
        </row>
        <row r="7">
          <cell r="K7">
            <v>800039</v>
          </cell>
        </row>
        <row r="9">
          <cell r="K9">
            <v>1817968</v>
          </cell>
        </row>
        <row r="10">
          <cell r="K10">
            <v>404075</v>
          </cell>
        </row>
        <row r="12">
          <cell r="K12">
            <v>114505</v>
          </cell>
        </row>
        <row r="17">
          <cell r="K17">
            <v>2243460</v>
          </cell>
        </row>
        <row r="18">
          <cell r="K18">
            <v>313959</v>
          </cell>
        </row>
        <row r="19">
          <cell r="K19">
            <v>57521</v>
          </cell>
        </row>
        <row r="20">
          <cell r="K20">
            <v>567732</v>
          </cell>
        </row>
        <row r="21">
          <cell r="K21">
            <v>61783</v>
          </cell>
        </row>
        <row r="23">
          <cell r="K23">
            <v>704099</v>
          </cell>
        </row>
        <row r="24">
          <cell r="K24">
            <v>33398</v>
          </cell>
        </row>
        <row r="29">
          <cell r="K29">
            <v>19503460</v>
          </cell>
        </row>
        <row r="30">
          <cell r="K30">
            <v>2739324</v>
          </cell>
        </row>
        <row r="31">
          <cell r="K31">
            <v>205697</v>
          </cell>
        </row>
        <row r="33">
          <cell r="K33">
            <v>21707</v>
          </cell>
        </row>
        <row r="34">
          <cell r="K34">
            <v>60500</v>
          </cell>
        </row>
        <row r="36">
          <cell r="K36">
            <v>1103975</v>
          </cell>
        </row>
        <row r="37">
          <cell r="K37">
            <v>200304</v>
          </cell>
        </row>
      </sheetData>
      <sheetData sheetId="8">
        <row r="6">
          <cell r="K6">
            <v>5188459</v>
          </cell>
        </row>
        <row r="7">
          <cell r="K7">
            <v>800999</v>
          </cell>
        </row>
        <row r="8">
          <cell r="K8">
            <v>634089</v>
          </cell>
        </row>
        <row r="9">
          <cell r="K9">
            <v>1729479</v>
          </cell>
        </row>
        <row r="10">
          <cell r="K10">
            <v>416832</v>
          </cell>
        </row>
        <row r="17">
          <cell r="K17">
            <v>2251285</v>
          </cell>
        </row>
        <row r="18">
          <cell r="K18">
            <v>177076</v>
          </cell>
        </row>
        <row r="19">
          <cell r="K19">
            <v>89560</v>
          </cell>
        </row>
        <row r="20">
          <cell r="K20">
            <v>614844</v>
          </cell>
        </row>
        <row r="22">
          <cell r="K22">
            <v>203861</v>
          </cell>
        </row>
        <row r="23">
          <cell r="K23">
            <v>3449560</v>
          </cell>
        </row>
        <row r="24">
          <cell r="K24">
            <v>67849</v>
          </cell>
        </row>
        <row r="25">
          <cell r="K25">
            <v>30568</v>
          </cell>
        </row>
        <row r="29">
          <cell r="K29">
            <v>37636902</v>
          </cell>
        </row>
        <row r="30">
          <cell r="K30">
            <v>8280118</v>
          </cell>
        </row>
        <row r="31">
          <cell r="K31">
            <v>2123230</v>
          </cell>
        </row>
        <row r="32">
          <cell r="K32">
            <v>1523229</v>
          </cell>
        </row>
        <row r="33">
          <cell r="K33">
            <v>1201</v>
          </cell>
        </row>
        <row r="34">
          <cell r="K34">
            <v>93361</v>
          </cell>
        </row>
        <row r="35">
          <cell r="K35">
            <v>974655</v>
          </cell>
        </row>
        <row r="37">
          <cell r="K37">
            <v>3134381</v>
          </cell>
        </row>
        <row r="38">
          <cell r="K38">
            <v>3307805</v>
          </cell>
        </row>
      </sheetData>
      <sheetData sheetId="9">
        <row r="6">
          <cell r="K6">
            <v>15972660</v>
          </cell>
        </row>
        <row r="7">
          <cell r="K7">
            <v>2365000</v>
          </cell>
        </row>
        <row r="8">
          <cell r="K8">
            <v>365200</v>
          </cell>
        </row>
        <row r="9">
          <cell r="K9">
            <v>2068000</v>
          </cell>
        </row>
        <row r="10">
          <cell r="K10">
            <v>379500</v>
          </cell>
        </row>
        <row r="17">
          <cell r="K17">
            <v>7198430</v>
          </cell>
        </row>
        <row r="21">
          <cell r="K21">
            <v>384659</v>
          </cell>
        </row>
        <row r="29">
          <cell r="K29">
            <v>136113000</v>
          </cell>
        </row>
        <row r="30">
          <cell r="K30">
            <v>18255759</v>
          </cell>
        </row>
        <row r="31">
          <cell r="K31">
            <v>7505229</v>
          </cell>
        </row>
        <row r="32">
          <cell r="K32">
            <v>5671000</v>
          </cell>
        </row>
        <row r="34">
          <cell r="K34">
            <v>1548000</v>
          </cell>
        </row>
        <row r="35">
          <cell r="K35">
            <v>7279000</v>
          </cell>
        </row>
        <row r="36">
          <cell r="K36">
            <v>8505000</v>
          </cell>
        </row>
        <row r="38">
          <cell r="K38">
            <v>822752</v>
          </cell>
        </row>
      </sheetData>
      <sheetData sheetId="10">
        <row r="6">
          <cell r="K6">
            <v>6996069</v>
          </cell>
        </row>
        <row r="7">
          <cell r="K7">
            <v>1000316</v>
          </cell>
        </row>
        <row r="8">
          <cell r="K8">
            <v>416798</v>
          </cell>
        </row>
        <row r="9">
          <cell r="K9">
            <v>1638627</v>
          </cell>
        </row>
        <row r="10">
          <cell r="K10">
            <v>449863</v>
          </cell>
        </row>
        <row r="17">
          <cell r="K17">
            <v>1161434</v>
          </cell>
        </row>
        <row r="18">
          <cell r="K18">
            <v>281165</v>
          </cell>
        </row>
        <row r="19">
          <cell r="K19">
            <v>89973</v>
          </cell>
        </row>
        <row r="20">
          <cell r="K20">
            <v>769266</v>
          </cell>
        </row>
        <row r="21">
          <cell r="K21">
            <v>121463</v>
          </cell>
        </row>
        <row r="22">
          <cell r="K22">
            <v>112466</v>
          </cell>
        </row>
        <row r="23">
          <cell r="K23">
            <v>355055</v>
          </cell>
        </row>
        <row r="29">
          <cell r="K29">
            <v>64905138</v>
          </cell>
        </row>
        <row r="30">
          <cell r="K30">
            <v>11917214</v>
          </cell>
        </row>
        <row r="31">
          <cell r="K31">
            <v>4590966</v>
          </cell>
        </row>
        <row r="32">
          <cell r="K32">
            <v>3389719</v>
          </cell>
        </row>
        <row r="33">
          <cell r="K33">
            <v>332899</v>
          </cell>
        </row>
        <row r="34">
          <cell r="K34">
            <v>714158</v>
          </cell>
        </row>
        <row r="35">
          <cell r="K35">
            <v>5589550</v>
          </cell>
        </row>
        <row r="36">
          <cell r="K36">
            <v>4986846</v>
          </cell>
        </row>
        <row r="37">
          <cell r="K37">
            <v>618562</v>
          </cell>
        </row>
      </sheetData>
      <sheetData sheetId="11">
        <row r="6">
          <cell r="K6">
            <v>7299720</v>
          </cell>
        </row>
        <row r="7">
          <cell r="K7">
            <v>247320</v>
          </cell>
        </row>
        <row r="8">
          <cell r="K8">
            <v>59400</v>
          </cell>
        </row>
        <row r="9">
          <cell r="K9">
            <v>2036880</v>
          </cell>
        </row>
        <row r="10">
          <cell r="K10">
            <v>456840</v>
          </cell>
        </row>
        <row r="17">
          <cell r="K17">
            <v>1432887</v>
          </cell>
        </row>
        <row r="20">
          <cell r="K20">
            <v>151165</v>
          </cell>
        </row>
        <row r="21">
          <cell r="K21">
            <v>201554</v>
          </cell>
        </row>
        <row r="24">
          <cell r="K24">
            <v>343901</v>
          </cell>
        </row>
        <row r="29">
          <cell r="K29">
            <v>42638452</v>
          </cell>
        </row>
        <row r="30">
          <cell r="K30">
            <v>8307101</v>
          </cell>
        </row>
        <row r="31">
          <cell r="K31">
            <v>1592836</v>
          </cell>
        </row>
        <row r="37">
          <cell r="K37">
            <v>5178816</v>
          </cell>
        </row>
      </sheetData>
      <sheetData sheetId="12">
        <row r="7">
          <cell r="K7">
            <v>10433798</v>
          </cell>
        </row>
      </sheetData>
      <sheetData sheetId="13">
        <row r="6">
          <cell r="K6">
            <v>3968581</v>
          </cell>
        </row>
        <row r="7">
          <cell r="K7">
            <v>595287</v>
          </cell>
        </row>
        <row r="8">
          <cell r="K8">
            <v>52825</v>
          </cell>
        </row>
        <row r="9">
          <cell r="K9">
            <v>1072024</v>
          </cell>
        </row>
        <row r="10">
          <cell r="K10">
            <v>369384</v>
          </cell>
        </row>
        <row r="11">
          <cell r="K11">
            <v>956049</v>
          </cell>
        </row>
        <row r="12">
          <cell r="K12">
            <v>96515</v>
          </cell>
        </row>
        <row r="17">
          <cell r="K17">
            <v>2745975</v>
          </cell>
        </row>
        <row r="18">
          <cell r="K18">
            <v>494276</v>
          </cell>
        </row>
        <row r="19">
          <cell r="K19">
            <v>55129</v>
          </cell>
        </row>
        <row r="20">
          <cell r="K20">
            <v>497466</v>
          </cell>
        </row>
        <row r="22">
          <cell r="K22">
            <v>393066</v>
          </cell>
        </row>
        <row r="23">
          <cell r="K23">
            <v>560420</v>
          </cell>
        </row>
        <row r="24">
          <cell r="K24">
            <v>69683</v>
          </cell>
        </row>
        <row r="29">
          <cell r="K29">
            <v>8611956</v>
          </cell>
        </row>
        <row r="30">
          <cell r="K30">
            <v>1550152</v>
          </cell>
        </row>
        <row r="31">
          <cell r="K31">
            <v>155085</v>
          </cell>
        </row>
        <row r="32">
          <cell r="K32">
            <v>302823</v>
          </cell>
        </row>
        <row r="34">
          <cell r="K34">
            <v>45244</v>
          </cell>
        </row>
        <row r="36">
          <cell r="K36">
            <v>633012</v>
          </cell>
        </row>
        <row r="37">
          <cell r="K37">
            <v>216324</v>
          </cell>
        </row>
      </sheetData>
      <sheetData sheetId="14">
        <row r="6">
          <cell r="K6">
            <v>6043680</v>
          </cell>
        </row>
        <row r="7">
          <cell r="K7">
            <v>6418</v>
          </cell>
        </row>
        <row r="8">
          <cell r="K8">
            <v>1116210</v>
          </cell>
        </row>
        <row r="11">
          <cell r="K11">
            <v>6900</v>
          </cell>
        </row>
        <row r="12">
          <cell r="K12">
            <v>2040</v>
          </cell>
        </row>
        <row r="13">
          <cell r="K13">
            <v>6750</v>
          </cell>
        </row>
        <row r="17">
          <cell r="K17">
            <v>6346157</v>
          </cell>
        </row>
        <row r="21">
          <cell r="K21">
            <v>78000</v>
          </cell>
        </row>
        <row r="23">
          <cell r="K23">
            <v>786520</v>
          </cell>
        </row>
        <row r="29">
          <cell r="K29">
            <v>49760553</v>
          </cell>
        </row>
        <row r="30">
          <cell r="K30">
            <v>8682850</v>
          </cell>
        </row>
        <row r="31">
          <cell r="K31">
            <v>5627140</v>
          </cell>
        </row>
        <row r="32">
          <cell r="K32">
            <v>3236710</v>
          </cell>
        </row>
        <row r="33">
          <cell r="K33">
            <v>114180</v>
          </cell>
        </row>
        <row r="34">
          <cell r="K34">
            <v>1010950</v>
          </cell>
        </row>
        <row r="35">
          <cell r="K35">
            <v>1300800</v>
          </cell>
        </row>
        <row r="36">
          <cell r="K36">
            <v>622790</v>
          </cell>
        </row>
        <row r="37">
          <cell r="K37">
            <v>2701620</v>
          </cell>
        </row>
      </sheetData>
      <sheetData sheetId="15"/>
      <sheetData sheetId="16">
        <row r="6">
          <cell r="K6">
            <v>10267619</v>
          </cell>
        </row>
        <row r="9">
          <cell r="K9">
            <v>3422708</v>
          </cell>
        </row>
        <row r="12">
          <cell r="K12">
            <v>47062</v>
          </cell>
        </row>
        <row r="17">
          <cell r="K17">
            <v>5114642</v>
          </cell>
        </row>
        <row r="24">
          <cell r="K24">
            <v>43785</v>
          </cell>
        </row>
        <row r="30">
          <cell r="K30">
            <v>4885599</v>
          </cell>
        </row>
        <row r="31">
          <cell r="K31">
            <v>2446131</v>
          </cell>
        </row>
        <row r="32">
          <cell r="K32">
            <v>2136850</v>
          </cell>
        </row>
        <row r="34">
          <cell r="K34">
            <v>101219</v>
          </cell>
        </row>
        <row r="36">
          <cell r="K36">
            <v>1873649</v>
          </cell>
        </row>
        <row r="37">
          <cell r="K37">
            <v>1440154</v>
          </cell>
        </row>
      </sheetData>
      <sheetData sheetId="17"/>
      <sheetData sheetId="18">
        <row r="6">
          <cell r="K6">
            <v>2419992</v>
          </cell>
        </row>
        <row r="9">
          <cell r="K9">
            <v>701452</v>
          </cell>
        </row>
        <row r="10">
          <cell r="K10">
            <v>178472</v>
          </cell>
        </row>
        <row r="17">
          <cell r="K17">
            <v>2134988</v>
          </cell>
        </row>
        <row r="18">
          <cell r="K18">
            <v>366295</v>
          </cell>
        </row>
        <row r="19">
          <cell r="K19">
            <v>170614</v>
          </cell>
        </row>
        <row r="20">
          <cell r="K20">
            <v>728814</v>
          </cell>
        </row>
        <row r="22">
          <cell r="K22">
            <v>396606</v>
          </cell>
        </row>
        <row r="23">
          <cell r="K23">
            <v>431790</v>
          </cell>
        </row>
        <row r="24">
          <cell r="K24">
            <v>111413</v>
          </cell>
        </row>
        <row r="29">
          <cell r="K29">
            <v>26497243</v>
          </cell>
        </row>
        <row r="30">
          <cell r="K30">
            <v>5806424</v>
          </cell>
        </row>
        <row r="31">
          <cell r="K31">
            <v>2645612</v>
          </cell>
        </row>
        <row r="32">
          <cell r="K32">
            <v>1220437</v>
          </cell>
        </row>
        <row r="34">
          <cell r="K34">
            <v>280248</v>
          </cell>
        </row>
        <row r="35">
          <cell r="K35">
            <v>2002557</v>
          </cell>
        </row>
        <row r="36">
          <cell r="K36">
            <v>2286982</v>
          </cell>
        </row>
        <row r="37">
          <cell r="K37">
            <v>3109761</v>
          </cell>
        </row>
      </sheetData>
      <sheetData sheetId="19">
        <row r="6">
          <cell r="K6">
            <v>3009000</v>
          </cell>
        </row>
        <row r="7">
          <cell r="K7">
            <v>451000</v>
          </cell>
        </row>
        <row r="8">
          <cell r="K8">
            <v>150000</v>
          </cell>
        </row>
        <row r="9">
          <cell r="K9">
            <v>1392000</v>
          </cell>
        </row>
        <row r="17">
          <cell r="K17">
            <v>5391000</v>
          </cell>
        </row>
        <row r="18">
          <cell r="K18">
            <v>970000</v>
          </cell>
        </row>
        <row r="20">
          <cell r="K20">
            <v>4454000</v>
          </cell>
        </row>
        <row r="29">
          <cell r="K29">
            <v>30249000</v>
          </cell>
        </row>
        <row r="30">
          <cell r="K30">
            <v>5318000</v>
          </cell>
        </row>
        <row r="31">
          <cell r="K31">
            <v>2040000</v>
          </cell>
        </row>
        <row r="37">
          <cell r="K37">
            <v>12240000</v>
          </cell>
        </row>
      </sheetData>
      <sheetData sheetId="20">
        <row r="6">
          <cell r="K6">
            <v>1396444</v>
          </cell>
        </row>
        <row r="7">
          <cell r="K7">
            <v>291893</v>
          </cell>
        </row>
        <row r="8">
          <cell r="K8">
            <v>257617</v>
          </cell>
        </row>
        <row r="9">
          <cell r="K9">
            <v>648643</v>
          </cell>
        </row>
        <row r="10">
          <cell r="K10">
            <v>152719</v>
          </cell>
        </row>
        <row r="17">
          <cell r="K17">
            <v>2545867</v>
          </cell>
        </row>
        <row r="20">
          <cell r="K20">
            <v>1143439</v>
          </cell>
        </row>
        <row r="21">
          <cell r="K21">
            <v>62000</v>
          </cell>
        </row>
        <row r="22">
          <cell r="K22">
            <v>558122</v>
          </cell>
        </row>
        <row r="29">
          <cell r="K29">
            <v>19412048</v>
          </cell>
        </row>
        <row r="30">
          <cell r="K30">
            <v>4069471</v>
          </cell>
        </row>
        <row r="31">
          <cell r="K31">
            <v>1345973</v>
          </cell>
        </row>
        <row r="32">
          <cell r="K32">
            <v>909729</v>
          </cell>
        </row>
        <row r="33">
          <cell r="K33">
            <v>45000</v>
          </cell>
        </row>
        <row r="34">
          <cell r="K34">
            <v>234583</v>
          </cell>
        </row>
        <row r="35">
          <cell r="K35">
            <v>746496</v>
          </cell>
        </row>
        <row r="36">
          <cell r="K36">
            <v>612360</v>
          </cell>
        </row>
        <row r="38">
          <cell r="K38">
            <v>1535174</v>
          </cell>
        </row>
        <row r="45">
          <cell r="K45">
            <v>36362238</v>
          </cell>
        </row>
      </sheetData>
      <sheetData sheetId="21">
        <row r="6">
          <cell r="K6">
            <v>7349418</v>
          </cell>
        </row>
        <row r="7">
          <cell r="K7">
            <v>1353490</v>
          </cell>
        </row>
        <row r="8">
          <cell r="K8">
            <v>326543</v>
          </cell>
        </row>
        <row r="9">
          <cell r="K9">
            <v>2958348</v>
          </cell>
        </row>
        <row r="10">
          <cell r="K10">
            <v>291840</v>
          </cell>
        </row>
        <row r="11">
          <cell r="K11">
            <v>611265</v>
          </cell>
        </row>
        <row r="17">
          <cell r="K17">
            <v>4940355</v>
          </cell>
        </row>
        <row r="18">
          <cell r="K18">
            <v>1070288</v>
          </cell>
        </row>
        <row r="19">
          <cell r="K19">
            <v>236938</v>
          </cell>
        </row>
        <row r="20">
          <cell r="K20">
            <v>1627325</v>
          </cell>
        </row>
        <row r="21">
          <cell r="K21">
            <v>129930</v>
          </cell>
        </row>
        <row r="22">
          <cell r="K22">
            <v>963210</v>
          </cell>
        </row>
        <row r="23">
          <cell r="K23">
            <v>954666</v>
          </cell>
        </row>
        <row r="24">
          <cell r="K24">
            <v>230587</v>
          </cell>
        </row>
        <row r="29">
          <cell r="K29">
            <v>146218638</v>
          </cell>
        </row>
        <row r="30">
          <cell r="K30">
            <v>31918627</v>
          </cell>
        </row>
        <row r="31">
          <cell r="K31">
            <v>9425738</v>
          </cell>
        </row>
        <row r="32">
          <cell r="K32">
            <v>6148244</v>
          </cell>
        </row>
        <row r="33">
          <cell r="K33">
            <v>396990</v>
          </cell>
        </row>
        <row r="34">
          <cell r="K34">
            <v>1933704</v>
          </cell>
        </row>
        <row r="35">
          <cell r="K35">
            <v>2871200</v>
          </cell>
        </row>
        <row r="37">
          <cell r="K37">
            <v>29103948</v>
          </cell>
        </row>
      </sheetData>
      <sheetData sheetId="22">
        <row r="6">
          <cell r="K6">
            <v>0</v>
          </cell>
        </row>
        <row r="17">
          <cell r="K17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4">
          <cell r="K34">
            <v>0</v>
          </cell>
        </row>
        <row r="37">
          <cell r="K37">
            <v>0</v>
          </cell>
        </row>
      </sheetData>
      <sheetData sheetId="23"/>
      <sheetData sheetId="24">
        <row r="6">
          <cell r="K6">
            <v>4567184</v>
          </cell>
        </row>
        <row r="7">
          <cell r="K7">
            <v>862000</v>
          </cell>
        </row>
        <row r="8">
          <cell r="K8">
            <v>170000</v>
          </cell>
        </row>
        <row r="9">
          <cell r="K9">
            <v>1916000</v>
          </cell>
        </row>
        <row r="10">
          <cell r="K10">
            <v>317000</v>
          </cell>
        </row>
        <row r="12">
          <cell r="K12">
            <v>565000</v>
          </cell>
        </row>
        <row r="17">
          <cell r="K17">
            <v>5121020</v>
          </cell>
        </row>
        <row r="18">
          <cell r="K18">
            <v>403390</v>
          </cell>
        </row>
        <row r="19">
          <cell r="K19">
            <v>306020</v>
          </cell>
        </row>
        <row r="20">
          <cell r="K20">
            <v>1020780</v>
          </cell>
        </row>
        <row r="22">
          <cell r="K22">
            <v>93090</v>
          </cell>
        </row>
        <row r="23">
          <cell r="K23">
            <v>698000</v>
          </cell>
        </row>
        <row r="29">
          <cell r="K29">
            <v>41959136</v>
          </cell>
        </row>
        <row r="30">
          <cell r="K30">
            <v>5771177</v>
          </cell>
        </row>
        <row r="31">
          <cell r="K31">
            <v>2459886</v>
          </cell>
        </row>
        <row r="32">
          <cell r="K32">
            <v>3379893</v>
          </cell>
        </row>
        <row r="34">
          <cell r="K34">
            <v>868555</v>
          </cell>
        </row>
        <row r="35">
          <cell r="K35">
            <v>471641</v>
          </cell>
        </row>
        <row r="37">
          <cell r="K37">
            <v>4537559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zoomScaleNormal="10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0" width="9.7109375" style="1" customWidth="1"/>
    <col min="11" max="11" width="10.5703125" style="1" customWidth="1"/>
    <col min="12" max="16384" width="9.140625" style="1"/>
  </cols>
  <sheetData>
    <row r="1" spans="1:11" ht="18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f>SUM(EC:WC!C6)</f>
        <v>921345334</v>
      </c>
      <c r="D6" s="20">
        <f>SUM(EC:WC!D6)</f>
        <v>1162752292</v>
      </c>
      <c r="E6" s="21">
        <f>SUM(EC:WC!E6)</f>
        <v>1172253621</v>
      </c>
      <c r="F6" s="26">
        <f>SUM(EC:WC!F6)</f>
        <v>1375379698</v>
      </c>
      <c r="G6" s="27">
        <f>SUM(EC:WC!G6)</f>
        <v>1227165144</v>
      </c>
      <c r="H6" s="28">
        <f>SUM(EC:WC!H6)</f>
        <v>1280577349</v>
      </c>
      <c r="I6" s="24">
        <f>SUM(EC:WC!I6)</f>
        <v>1532806772</v>
      </c>
      <c r="J6" s="20">
        <f>SUM(EC:WC!J6)</f>
        <v>1648576988</v>
      </c>
      <c r="K6" s="21">
        <f>SUM(EC:WC!K6)</f>
        <v>1738526162</v>
      </c>
    </row>
    <row r="7" spans="1:11" ht="13.5" x14ac:dyDescent="0.25">
      <c r="A7" s="25" t="s">
        <v>28</v>
      </c>
      <c r="B7" s="13"/>
      <c r="C7" s="20">
        <f>SUM(EC:WC!C7)</f>
        <v>85863220</v>
      </c>
      <c r="D7" s="20">
        <f>SUM(EC:WC!D7)</f>
        <v>95063632</v>
      </c>
      <c r="E7" s="21">
        <f>SUM(EC:WC!E7)</f>
        <v>102997564</v>
      </c>
      <c r="F7" s="26">
        <f>SUM(EC:WC!F7)</f>
        <v>122637923</v>
      </c>
      <c r="G7" s="27">
        <f>SUM(EC:WC!G7)</f>
        <v>118074065</v>
      </c>
      <c r="H7" s="28">
        <f>SUM(EC:WC!H7)</f>
        <v>116526815</v>
      </c>
      <c r="I7" s="24">
        <f>SUM(EC:WC!I7)</f>
        <v>112655473</v>
      </c>
      <c r="J7" s="20">
        <f>SUM(EC:WC!J7)</f>
        <v>131726411</v>
      </c>
      <c r="K7" s="21">
        <f>SUM(EC:WC!K7)</f>
        <v>141664694</v>
      </c>
    </row>
    <row r="8" spans="1:11" ht="13.5" x14ac:dyDescent="0.25">
      <c r="A8" s="25" t="s">
        <v>29</v>
      </c>
      <c r="B8" s="13"/>
      <c r="C8" s="20">
        <f>SUM(EC:WC!C8)</f>
        <v>18012627</v>
      </c>
      <c r="D8" s="20">
        <f>SUM(EC:WC!D8)</f>
        <v>20321693</v>
      </c>
      <c r="E8" s="21">
        <f>SUM(EC:WC!E8)</f>
        <v>24598305</v>
      </c>
      <c r="F8" s="26">
        <f>SUM(EC:WC!F8)</f>
        <v>39433578</v>
      </c>
      <c r="G8" s="27">
        <f>SUM(EC:WC!G8)</f>
        <v>35824171</v>
      </c>
      <c r="H8" s="28">
        <f>SUM(EC:WC!H8)</f>
        <v>38069728</v>
      </c>
      <c r="I8" s="24">
        <f>SUM(EC:WC!I8)</f>
        <v>44528154</v>
      </c>
      <c r="J8" s="20">
        <f>SUM(EC:WC!J8)</f>
        <v>47052411</v>
      </c>
      <c r="K8" s="21">
        <f>SUM(EC:WC!K8)</f>
        <v>50507035</v>
      </c>
    </row>
    <row r="9" spans="1:11" ht="13.5" x14ac:dyDescent="0.25">
      <c r="A9" s="25" t="s">
        <v>30</v>
      </c>
      <c r="B9" s="13"/>
      <c r="C9" s="20">
        <f>SUM(EC:WC!C9)</f>
        <v>160196939</v>
      </c>
      <c r="D9" s="20">
        <f>SUM(EC:WC!D9)</f>
        <v>196444695</v>
      </c>
      <c r="E9" s="21">
        <f>SUM(EC:WC!E9)</f>
        <v>212313686</v>
      </c>
      <c r="F9" s="26">
        <f>SUM(EC:WC!F9)</f>
        <v>275651201</v>
      </c>
      <c r="G9" s="27">
        <f>SUM(EC:WC!G9)</f>
        <v>252681650</v>
      </c>
      <c r="H9" s="28">
        <f>SUM(EC:WC!H9)</f>
        <v>269695969</v>
      </c>
      <c r="I9" s="24">
        <f>SUM(EC:WC!I9)</f>
        <v>343832758</v>
      </c>
      <c r="J9" s="20">
        <f>SUM(EC:WC!J9)</f>
        <v>361441059</v>
      </c>
      <c r="K9" s="21">
        <f>SUM(EC:WC!K9)</f>
        <v>386140184</v>
      </c>
    </row>
    <row r="10" spans="1:11" ht="13.5" x14ac:dyDescent="0.25">
      <c r="A10" s="25" t="s">
        <v>31</v>
      </c>
      <c r="B10" s="13"/>
      <c r="C10" s="20">
        <f>SUM(EC:WC!C10)</f>
        <v>17677252</v>
      </c>
      <c r="D10" s="20">
        <f>SUM(EC:WC!D10)</f>
        <v>26811395</v>
      </c>
      <c r="E10" s="21">
        <f>SUM(EC:WC!E10)</f>
        <v>31725135</v>
      </c>
      <c r="F10" s="26">
        <f>SUM(EC:WC!F10)</f>
        <v>53010492</v>
      </c>
      <c r="G10" s="27">
        <f>SUM(EC:WC!G10)</f>
        <v>49010378</v>
      </c>
      <c r="H10" s="28">
        <f>SUM(EC:WC!H10)</f>
        <v>48138848</v>
      </c>
      <c r="I10" s="24">
        <f>SUM(EC:WC!I10)</f>
        <v>69018053</v>
      </c>
      <c r="J10" s="20">
        <f>SUM(EC:WC!J10)</f>
        <v>71691311</v>
      </c>
      <c r="K10" s="21">
        <f>SUM(EC:WC!K10)</f>
        <v>76293422</v>
      </c>
    </row>
    <row r="11" spans="1:11" ht="13.5" x14ac:dyDescent="0.25">
      <c r="A11" s="25" t="s">
        <v>32</v>
      </c>
      <c r="B11" s="13"/>
      <c r="C11" s="20">
        <f>SUM(EC:WC!C11)</f>
        <v>9709915</v>
      </c>
      <c r="D11" s="20">
        <f>SUM(EC:WC!D11)</f>
        <v>9187030</v>
      </c>
      <c r="E11" s="21">
        <f>SUM(EC:WC!E11)</f>
        <v>7625675</v>
      </c>
      <c r="F11" s="26">
        <f>SUM(EC:WC!F11)</f>
        <v>7704192</v>
      </c>
      <c r="G11" s="27">
        <f>SUM(EC:WC!G11)</f>
        <v>6913442</v>
      </c>
      <c r="H11" s="28">
        <f>SUM(EC:WC!H11)</f>
        <v>7127551</v>
      </c>
      <c r="I11" s="24">
        <f>SUM(EC:WC!I11)</f>
        <v>8206021</v>
      </c>
      <c r="J11" s="20">
        <f>SUM(EC:WC!J11)</f>
        <v>8824622</v>
      </c>
      <c r="K11" s="21">
        <f>SUM(EC:WC!K11)</f>
        <v>9654780</v>
      </c>
    </row>
    <row r="12" spans="1:11" ht="13.5" x14ac:dyDescent="0.25">
      <c r="A12" s="25" t="s">
        <v>33</v>
      </c>
      <c r="B12" s="13"/>
      <c r="C12" s="20">
        <f>SUM(EC:WC!C12)</f>
        <v>37758197</v>
      </c>
      <c r="D12" s="20">
        <f>SUM(EC:WC!D12)</f>
        <v>56912764</v>
      </c>
      <c r="E12" s="21">
        <f>SUM(EC:WC!E12)</f>
        <v>91690151</v>
      </c>
      <c r="F12" s="26">
        <f>SUM(EC:WC!F12)</f>
        <v>112212123</v>
      </c>
      <c r="G12" s="27">
        <f>SUM(EC:WC!G12)</f>
        <v>97405263</v>
      </c>
      <c r="H12" s="28">
        <f>SUM(EC:WC!H12)</f>
        <v>106030395</v>
      </c>
      <c r="I12" s="24">
        <f>SUM(EC:WC!I12)</f>
        <v>109957648</v>
      </c>
      <c r="J12" s="20">
        <f>SUM(EC:WC!J12)</f>
        <v>105014195</v>
      </c>
      <c r="K12" s="21">
        <f>SUM(EC:WC!K12)</f>
        <v>112070761</v>
      </c>
    </row>
    <row r="13" spans="1:11" ht="13.5" x14ac:dyDescent="0.25">
      <c r="A13" s="25" t="s">
        <v>34</v>
      </c>
      <c r="B13" s="13"/>
      <c r="C13" s="20">
        <f>SUM(EC:WC!C13)</f>
        <v>37116</v>
      </c>
      <c r="D13" s="20">
        <f>SUM(EC:WC!D13)</f>
        <v>65057</v>
      </c>
      <c r="E13" s="21">
        <f>SUM(EC:WC!E13)</f>
        <v>148710</v>
      </c>
      <c r="F13" s="26">
        <f>SUM(EC:WC!F13)</f>
        <v>102192</v>
      </c>
      <c r="G13" s="27">
        <f>SUM(EC:WC!G13)</f>
        <v>105265</v>
      </c>
      <c r="H13" s="28">
        <f>SUM(EC:WC!H13)</f>
        <v>105697</v>
      </c>
      <c r="I13" s="24">
        <f>SUM(EC:WC!I13)</f>
        <v>302548</v>
      </c>
      <c r="J13" s="20">
        <f>SUM(EC:WC!J13)</f>
        <v>326843</v>
      </c>
      <c r="K13" s="21">
        <f>SUM(EC:WC!K13)</f>
        <v>191193</v>
      </c>
    </row>
    <row r="14" spans="1:11" ht="13.5" x14ac:dyDescent="0.25">
      <c r="A14" s="29" t="s">
        <v>35</v>
      </c>
      <c r="B14" s="13"/>
      <c r="C14" s="30">
        <f>SUM(C6:C13)</f>
        <v>1250600600</v>
      </c>
      <c r="D14" s="30">
        <f t="shared" ref="D14:K14" si="0">SUM(D6:D13)</f>
        <v>1567558558</v>
      </c>
      <c r="E14" s="31">
        <f t="shared" si="0"/>
        <v>1643352847</v>
      </c>
      <c r="F14" s="32">
        <f t="shared" si="0"/>
        <v>1986131399</v>
      </c>
      <c r="G14" s="30">
        <f t="shared" si="0"/>
        <v>1787179378</v>
      </c>
      <c r="H14" s="33">
        <f t="shared" si="0"/>
        <v>1866272352</v>
      </c>
      <c r="I14" s="34">
        <f t="shared" si="0"/>
        <v>2221307427</v>
      </c>
      <c r="J14" s="30">
        <f t="shared" si="0"/>
        <v>2374653840</v>
      </c>
      <c r="K14" s="31">
        <f t="shared" si="0"/>
        <v>2515048231</v>
      </c>
    </row>
    <row r="15" spans="1:11" ht="13.5" x14ac:dyDescent="0.25">
      <c r="A15" s="35" t="s">
        <v>36</v>
      </c>
      <c r="B15" s="13" t="s">
        <v>37</v>
      </c>
      <c r="C15" s="36"/>
      <c r="D15" s="83">
        <f>(D14-C14)/C14</f>
        <v>0.25344459134275166</v>
      </c>
      <c r="E15" s="94">
        <f t="shared" ref="E15:K15" si="1">(E14-D14)/D14</f>
        <v>4.8351807090832775E-2</v>
      </c>
      <c r="F15" s="85">
        <f t="shared" si="1"/>
        <v>0.20858487732914732</v>
      </c>
      <c r="G15" s="83">
        <f t="shared" si="1"/>
        <v>-0.10017062370605018</v>
      </c>
      <c r="H15" s="94">
        <f t="shared" si="1"/>
        <v>4.4255755730860949E-2</v>
      </c>
      <c r="I15" s="85">
        <f t="shared" si="1"/>
        <v>0.1902375473866528</v>
      </c>
      <c r="J15" s="83">
        <f t="shared" si="1"/>
        <v>6.9034304363310442E-2</v>
      </c>
      <c r="K15" s="94">
        <f t="shared" si="1"/>
        <v>5.9122044920871496E-2</v>
      </c>
    </row>
    <row r="16" spans="1:11" ht="13.5" x14ac:dyDescent="0.25">
      <c r="A16" s="19" t="s">
        <v>38</v>
      </c>
      <c r="B16" s="13" t="s">
        <v>39</v>
      </c>
      <c r="C16" s="20">
        <f>SUM(EC:WC!C16)</f>
        <v>5934164</v>
      </c>
      <c r="D16" s="20">
        <f>SUM(EC:WC!D16)</f>
        <v>8013425</v>
      </c>
      <c r="E16" s="21">
        <f>SUM(EC:WC!E16)</f>
        <v>8077186</v>
      </c>
      <c r="F16" s="22">
        <f>SUM(EC:WC!F16)</f>
        <v>10739316</v>
      </c>
      <c r="G16" s="20">
        <f>SUM(EC:WC!G16)</f>
        <v>7603148</v>
      </c>
      <c r="H16" s="23">
        <f>SUM(EC:WC!H16)</f>
        <v>10848804</v>
      </c>
      <c r="I16" s="24">
        <f>SUM(EC:WC!I16)</f>
        <v>12661635</v>
      </c>
      <c r="J16" s="20">
        <f>SUM(EC:WC!J16)</f>
        <v>9986575</v>
      </c>
      <c r="K16" s="21">
        <f>SUM(EC:WC!K16)</f>
        <v>10944839</v>
      </c>
    </row>
    <row r="17" spans="1:11" ht="13.5" x14ac:dyDescent="0.25">
      <c r="A17" s="25" t="s">
        <v>27</v>
      </c>
      <c r="B17" s="13"/>
      <c r="C17" s="20">
        <f>SUM(EC:WC!C17)</f>
        <v>496377391</v>
      </c>
      <c r="D17" s="20">
        <f>SUM(EC:WC!D17)</f>
        <v>646728556</v>
      </c>
      <c r="E17" s="21">
        <f>SUM(EC:WC!E17)</f>
        <v>764117202</v>
      </c>
      <c r="F17" s="26">
        <f>SUM(EC:WC!F17)</f>
        <v>957118041</v>
      </c>
      <c r="G17" s="27">
        <f>SUM(EC:WC!G17)</f>
        <v>860568802</v>
      </c>
      <c r="H17" s="28">
        <f>SUM(EC:WC!H17)</f>
        <v>886177731</v>
      </c>
      <c r="I17" s="24">
        <f>SUM(EC:WC!I17)</f>
        <v>1146655526</v>
      </c>
      <c r="J17" s="20">
        <f>SUM(EC:WC!J17)</f>
        <v>1212961367</v>
      </c>
      <c r="K17" s="21">
        <f>SUM(EC:WC!K17)</f>
        <v>1298907272</v>
      </c>
    </row>
    <row r="18" spans="1:11" ht="13.5" x14ac:dyDescent="0.25">
      <c r="A18" s="25" t="s">
        <v>28</v>
      </c>
      <c r="B18" s="13"/>
      <c r="C18" s="20">
        <f>SUM(EC:WC!C18)</f>
        <v>31587761</v>
      </c>
      <c r="D18" s="20">
        <f>SUM(EC:WC!D18)</f>
        <v>35599913</v>
      </c>
      <c r="E18" s="21">
        <f>SUM(EC:WC!E18)</f>
        <v>42937505</v>
      </c>
      <c r="F18" s="26">
        <f>SUM(EC:WC!F18)</f>
        <v>55657919</v>
      </c>
      <c r="G18" s="27">
        <f>SUM(EC:WC!G18)</f>
        <v>50734176</v>
      </c>
      <c r="H18" s="28">
        <f>SUM(EC:WC!H18)</f>
        <v>53070196</v>
      </c>
      <c r="I18" s="24">
        <f>SUM(EC:WC!I18)</f>
        <v>73155899</v>
      </c>
      <c r="J18" s="20">
        <f>SUM(EC:WC!J18)</f>
        <v>76454196</v>
      </c>
      <c r="K18" s="21">
        <f>SUM(EC:WC!K18)</f>
        <v>85139140</v>
      </c>
    </row>
    <row r="19" spans="1:11" ht="13.5" x14ac:dyDescent="0.25">
      <c r="A19" s="25" t="s">
        <v>29</v>
      </c>
      <c r="B19" s="13"/>
      <c r="C19" s="20">
        <f>SUM(EC:WC!C19)</f>
        <v>10094869</v>
      </c>
      <c r="D19" s="20">
        <f>SUM(EC:WC!D19)</f>
        <v>11681936</v>
      </c>
      <c r="E19" s="21">
        <f>SUM(EC:WC!E19)</f>
        <v>11438377</v>
      </c>
      <c r="F19" s="26">
        <f>SUM(EC:WC!F19)</f>
        <v>15319842</v>
      </c>
      <c r="G19" s="27">
        <f>SUM(EC:WC!G19)</f>
        <v>14476467</v>
      </c>
      <c r="H19" s="28">
        <f>SUM(EC:WC!H19)</f>
        <v>15668613</v>
      </c>
      <c r="I19" s="24">
        <f>SUM(EC:WC!I19)</f>
        <v>22139578</v>
      </c>
      <c r="J19" s="20">
        <f>SUM(EC:WC!J19)</f>
        <v>22472672</v>
      </c>
      <c r="K19" s="21">
        <f>SUM(EC:WC!K19)</f>
        <v>24211427</v>
      </c>
    </row>
    <row r="20" spans="1:11" ht="13.5" x14ac:dyDescent="0.25">
      <c r="A20" s="25" t="s">
        <v>30</v>
      </c>
      <c r="B20" s="13"/>
      <c r="C20" s="20">
        <f>SUM(EC:WC!C20)</f>
        <v>63349568</v>
      </c>
      <c r="D20" s="20">
        <f>SUM(EC:WC!D20)</f>
        <v>81743115</v>
      </c>
      <c r="E20" s="21">
        <f>SUM(EC:WC!E20)</f>
        <v>103657176</v>
      </c>
      <c r="F20" s="26">
        <f>SUM(EC:WC!F20)</f>
        <v>124122395</v>
      </c>
      <c r="G20" s="27">
        <f>SUM(EC:WC!G20)</f>
        <v>114258945</v>
      </c>
      <c r="H20" s="28">
        <f>SUM(EC:WC!H20)</f>
        <v>118135996</v>
      </c>
      <c r="I20" s="24">
        <f>SUM(EC:WC!I20)</f>
        <v>157837232</v>
      </c>
      <c r="J20" s="20">
        <f>SUM(EC:WC!J20)</f>
        <v>164291021</v>
      </c>
      <c r="K20" s="21">
        <f>SUM(EC:WC!K20)</f>
        <v>176393550</v>
      </c>
    </row>
    <row r="21" spans="1:11" ht="13.5" x14ac:dyDescent="0.25">
      <c r="A21" s="25" t="s">
        <v>31</v>
      </c>
      <c r="B21" s="13"/>
      <c r="C21" s="20">
        <f>SUM(EC:WC!C21)</f>
        <v>1936928</v>
      </c>
      <c r="D21" s="20">
        <f>SUM(EC:WC!D21)</f>
        <v>3474373</v>
      </c>
      <c r="E21" s="21">
        <f>SUM(EC:WC!E21)</f>
        <v>3075969</v>
      </c>
      <c r="F21" s="26">
        <f>SUM(EC:WC!F21)</f>
        <v>5339883</v>
      </c>
      <c r="G21" s="27">
        <f>SUM(EC:WC!G21)</f>
        <v>5119099</v>
      </c>
      <c r="H21" s="28">
        <f>SUM(EC:WC!H21)</f>
        <v>5323420</v>
      </c>
      <c r="I21" s="24">
        <f>SUM(EC:WC!I21)</f>
        <v>8921853</v>
      </c>
      <c r="J21" s="20">
        <f>SUM(EC:WC!J21)</f>
        <v>9134995</v>
      </c>
      <c r="K21" s="21">
        <f>SUM(EC:WC!K21)</f>
        <v>9992517</v>
      </c>
    </row>
    <row r="22" spans="1:11" ht="13.5" x14ac:dyDescent="0.25">
      <c r="A22" s="25" t="s">
        <v>32</v>
      </c>
      <c r="B22" s="13"/>
      <c r="C22" s="20">
        <f>SUM(EC:WC!C22)</f>
        <v>5061983</v>
      </c>
      <c r="D22" s="20">
        <f>SUM(EC:WC!D22)</f>
        <v>4851487</v>
      </c>
      <c r="E22" s="21">
        <f>SUM(EC:WC!E22)</f>
        <v>4742537</v>
      </c>
      <c r="F22" s="26">
        <f>SUM(EC:WC!F22)</f>
        <v>8688588</v>
      </c>
      <c r="G22" s="27">
        <f>SUM(EC:WC!G22)</f>
        <v>8357010</v>
      </c>
      <c r="H22" s="28">
        <f>SUM(EC:WC!H22)</f>
        <v>9037012</v>
      </c>
      <c r="I22" s="24">
        <f>SUM(EC:WC!I22)</f>
        <v>13983640</v>
      </c>
      <c r="J22" s="20">
        <f>SUM(EC:WC!J22)</f>
        <v>13362769</v>
      </c>
      <c r="K22" s="21">
        <f>SUM(EC:WC!K22)</f>
        <v>14677806</v>
      </c>
    </row>
    <row r="23" spans="1:11" ht="13.5" x14ac:dyDescent="0.25">
      <c r="A23" s="25" t="s">
        <v>40</v>
      </c>
      <c r="B23" s="13"/>
      <c r="C23" s="20">
        <f>SUM(EC:WC!C23)</f>
        <v>26117011</v>
      </c>
      <c r="D23" s="20">
        <f>SUM(EC:WC!D23)</f>
        <v>32905273</v>
      </c>
      <c r="E23" s="21">
        <f>SUM(EC:WC!E23)</f>
        <v>48710004</v>
      </c>
      <c r="F23" s="26">
        <f>SUM(EC:WC!F23)</f>
        <v>77267849</v>
      </c>
      <c r="G23" s="27">
        <f>SUM(EC:WC!G23)</f>
        <v>65415650</v>
      </c>
      <c r="H23" s="28">
        <f>SUM(EC:WC!H23)</f>
        <v>64459381</v>
      </c>
      <c r="I23" s="24">
        <f>SUM(EC:WC!I23)</f>
        <v>92518639</v>
      </c>
      <c r="J23" s="20">
        <f>SUM(EC:WC!J23)</f>
        <v>97418461</v>
      </c>
      <c r="K23" s="21">
        <f>SUM(EC:WC!K23)</f>
        <v>108039011</v>
      </c>
    </row>
    <row r="24" spans="1:11" ht="13.5" x14ac:dyDescent="0.25">
      <c r="A24" s="25" t="s">
        <v>33</v>
      </c>
      <c r="B24" s="13"/>
      <c r="C24" s="20">
        <f>SUM(EC:WC!C24)</f>
        <v>19519549</v>
      </c>
      <c r="D24" s="20">
        <f>SUM(EC:WC!D24)</f>
        <v>32606743</v>
      </c>
      <c r="E24" s="21">
        <f>SUM(EC:WC!E24)</f>
        <v>32763114</v>
      </c>
      <c r="F24" s="26">
        <f>SUM(EC:WC!F24)</f>
        <v>27280857</v>
      </c>
      <c r="G24" s="27">
        <f>SUM(EC:WC!G24)</f>
        <v>27624194</v>
      </c>
      <c r="H24" s="28">
        <f>SUM(EC:WC!H24)</f>
        <v>29676122</v>
      </c>
      <c r="I24" s="24">
        <f>SUM(EC:WC!I24)</f>
        <v>31812300</v>
      </c>
      <c r="J24" s="20">
        <f>SUM(EC:WC!J24)</f>
        <v>33873092</v>
      </c>
      <c r="K24" s="21">
        <f>SUM(EC:WC!K24)</f>
        <v>35871754</v>
      </c>
    </row>
    <row r="25" spans="1:11" ht="13.5" x14ac:dyDescent="0.25">
      <c r="A25" s="25" t="s">
        <v>34</v>
      </c>
      <c r="B25" s="13"/>
      <c r="C25" s="20">
        <f>SUM(EC:WC!C25)</f>
        <v>8377136</v>
      </c>
      <c r="D25" s="20">
        <f>SUM(EC:WC!D25)</f>
        <v>12265201</v>
      </c>
      <c r="E25" s="21">
        <f>SUM(EC:WC!E25)</f>
        <v>14736295</v>
      </c>
      <c r="F25" s="26">
        <f>SUM(EC:WC!F25)</f>
        <v>15689287</v>
      </c>
      <c r="G25" s="27">
        <f>SUM(EC:WC!G25)</f>
        <v>9663627</v>
      </c>
      <c r="H25" s="28">
        <f>SUM(EC:WC!H25)</f>
        <v>15068420</v>
      </c>
      <c r="I25" s="24">
        <f>SUM(EC:WC!I25)</f>
        <v>18541990</v>
      </c>
      <c r="J25" s="20">
        <f>SUM(EC:WC!J25)</f>
        <v>14878710</v>
      </c>
      <c r="K25" s="21">
        <f>SUM(EC:WC!K25)</f>
        <v>15758394</v>
      </c>
    </row>
    <row r="26" spans="1:11" ht="13.5" x14ac:dyDescent="0.25">
      <c r="A26" s="29" t="s">
        <v>41</v>
      </c>
      <c r="B26" s="13"/>
      <c r="C26" s="30">
        <f>SUM(C16:C25)</f>
        <v>668356360</v>
      </c>
      <c r="D26" s="30">
        <f t="shared" ref="D26:K26" si="2">SUM(D16:D25)</f>
        <v>869870022</v>
      </c>
      <c r="E26" s="92">
        <f t="shared" si="2"/>
        <v>1034255365</v>
      </c>
      <c r="F26" s="93">
        <f t="shared" si="2"/>
        <v>1297223977</v>
      </c>
      <c r="G26" s="30">
        <f t="shared" si="2"/>
        <v>1163821118</v>
      </c>
      <c r="H26" s="92">
        <f t="shared" si="2"/>
        <v>1207465695</v>
      </c>
      <c r="I26" s="93">
        <f t="shared" si="2"/>
        <v>1578228292</v>
      </c>
      <c r="J26" s="30">
        <f t="shared" si="2"/>
        <v>1654833858</v>
      </c>
      <c r="K26" s="92">
        <f t="shared" si="2"/>
        <v>1779935710</v>
      </c>
    </row>
    <row r="27" spans="1:11" ht="13.5" x14ac:dyDescent="0.25">
      <c r="A27" s="35" t="s">
        <v>36</v>
      </c>
      <c r="B27" s="13" t="s">
        <v>37</v>
      </c>
      <c r="C27" s="36"/>
      <c r="D27" s="83">
        <f>(D26-C26)/C26</f>
        <v>0.30150631318897003</v>
      </c>
      <c r="E27" s="94">
        <f t="shared" ref="E27" si="3">(E26-D26)/D26</f>
        <v>0.1889769032642902</v>
      </c>
      <c r="F27" s="85">
        <f t="shared" ref="F27" si="4">(F26-E26)/E26</f>
        <v>0.25425888121933987</v>
      </c>
      <c r="G27" s="83">
        <f t="shared" ref="G27" si="5">(G26-F26)/F26</f>
        <v>-0.10283718260320129</v>
      </c>
      <c r="H27" s="94">
        <f t="shared" ref="H27" si="6">(H26-G26)/G26</f>
        <v>3.7501104186012886E-2</v>
      </c>
      <c r="I27" s="85">
        <f t="shared" ref="I27" si="7">(I26-H26)/H26</f>
        <v>0.30705849328497897</v>
      </c>
      <c r="J27" s="83">
        <f t="shared" ref="J27" si="8">(J26-I26)/I26</f>
        <v>4.8538963842120759E-2</v>
      </c>
      <c r="K27" s="94">
        <f t="shared" ref="K27" si="9">(K26-J26)/J26</f>
        <v>7.5597832009066862E-2</v>
      </c>
    </row>
    <row r="28" spans="1:11" ht="13.5" x14ac:dyDescent="0.25">
      <c r="A28" s="19" t="s">
        <v>42</v>
      </c>
      <c r="B28" s="13"/>
      <c r="C28" s="20">
        <f>SUM(EC:WC!C28)</f>
        <v>37666939</v>
      </c>
      <c r="D28" s="20">
        <f>SUM(EC:WC!D28)</f>
        <v>37169094</v>
      </c>
      <c r="E28" s="21">
        <f>SUM(EC:WC!E28)</f>
        <v>45857556</v>
      </c>
      <c r="F28" s="22">
        <f>SUM(EC:WC!F28)</f>
        <v>58273156</v>
      </c>
      <c r="G28" s="20">
        <f>SUM(EC:WC!G28)</f>
        <v>33997404</v>
      </c>
      <c r="H28" s="23">
        <f>SUM(EC:WC!H28)</f>
        <v>34145712</v>
      </c>
      <c r="I28" s="24">
        <f>SUM(EC:WC!I28)</f>
        <v>65658957</v>
      </c>
      <c r="J28" s="20">
        <f>SUM(EC:WC!J28)</f>
        <v>40789739</v>
      </c>
      <c r="K28" s="21">
        <f>SUM(EC:WC!K28)</f>
        <v>45581187</v>
      </c>
    </row>
    <row r="29" spans="1:11" ht="13.5" x14ac:dyDescent="0.25">
      <c r="A29" s="25" t="s">
        <v>43</v>
      </c>
      <c r="B29" s="13"/>
      <c r="C29" s="20">
        <f>SUM(EC:WC!C29)</f>
        <v>15093044087</v>
      </c>
      <c r="D29" s="20">
        <f>SUM(EC:WC!D29)</f>
        <v>17565621454</v>
      </c>
      <c r="E29" s="21">
        <f>SUM(EC:WC!E29)</f>
        <v>20305130085</v>
      </c>
      <c r="F29" s="26">
        <f>SUM(EC:WC!F29)</f>
        <v>25283681400</v>
      </c>
      <c r="G29" s="27">
        <f>SUM(EC:WC!G29)</f>
        <v>24607177208</v>
      </c>
      <c r="H29" s="28">
        <f>SUM(EC:WC!H29)</f>
        <v>24740822112</v>
      </c>
      <c r="I29" s="24">
        <f>SUM(EC:WC!I29)</f>
        <v>29726791117</v>
      </c>
      <c r="J29" s="20">
        <f>SUM(EC:WC!J29)</f>
        <v>32146803377</v>
      </c>
      <c r="K29" s="21">
        <f>SUM(EC:WC!K29)</f>
        <v>34599165685</v>
      </c>
    </row>
    <row r="30" spans="1:11" ht="13.5" x14ac:dyDescent="0.25">
      <c r="A30" s="25" t="s">
        <v>28</v>
      </c>
      <c r="B30" s="13"/>
      <c r="C30" s="20">
        <f>SUM(EC:WC!C30)</f>
        <v>2760502170</v>
      </c>
      <c r="D30" s="20">
        <f>SUM(EC:WC!D30)</f>
        <v>3269345169</v>
      </c>
      <c r="E30" s="21">
        <f>SUM(EC:WC!E30)</f>
        <v>3742460986</v>
      </c>
      <c r="F30" s="26">
        <f>SUM(EC:WC!F30)</f>
        <v>4715725067</v>
      </c>
      <c r="G30" s="27">
        <f>SUM(EC:WC!G30)</f>
        <v>4433669916</v>
      </c>
      <c r="H30" s="28">
        <f>SUM(EC:WC!H30)</f>
        <v>4457597532</v>
      </c>
      <c r="I30" s="24">
        <f>SUM(EC:WC!I30)</f>
        <v>5464815854</v>
      </c>
      <c r="J30" s="20">
        <f>SUM(EC:WC!J30)</f>
        <v>5879345738</v>
      </c>
      <c r="K30" s="21">
        <f>SUM(EC:WC!K30)</f>
        <v>6321137844</v>
      </c>
    </row>
    <row r="31" spans="1:11" ht="13.5" x14ac:dyDescent="0.25">
      <c r="A31" s="25" t="s">
        <v>29</v>
      </c>
      <c r="B31" s="13"/>
      <c r="C31" s="20">
        <f>SUM(EC:WC!C31)</f>
        <v>947204941</v>
      </c>
      <c r="D31" s="20">
        <f>SUM(EC:WC!D31)</f>
        <v>1200739606</v>
      </c>
      <c r="E31" s="21">
        <f>SUM(EC:WC!E31)</f>
        <v>1393886548</v>
      </c>
      <c r="F31" s="26">
        <f>SUM(EC:WC!F31)</f>
        <v>1777835359</v>
      </c>
      <c r="G31" s="27">
        <f>SUM(EC:WC!G31)</f>
        <v>1687504402</v>
      </c>
      <c r="H31" s="28">
        <f>SUM(EC:WC!H31)</f>
        <v>1736607165</v>
      </c>
      <c r="I31" s="24">
        <f>SUM(EC:WC!I31)</f>
        <v>2169354978</v>
      </c>
      <c r="J31" s="20">
        <f>SUM(EC:WC!J31)</f>
        <v>2355247179</v>
      </c>
      <c r="K31" s="21">
        <f>SUM(EC:WC!K31)</f>
        <v>2527997363</v>
      </c>
    </row>
    <row r="32" spans="1:11" ht="13.5" x14ac:dyDescent="0.25">
      <c r="A32" s="25" t="s">
        <v>30</v>
      </c>
      <c r="B32" s="13"/>
      <c r="C32" s="20">
        <f>SUM(EC:WC!C32)</f>
        <v>920960525</v>
      </c>
      <c r="D32" s="20">
        <f>SUM(EC:WC!D32)</f>
        <v>1096762159</v>
      </c>
      <c r="E32" s="21">
        <f>SUM(EC:WC!E32)</f>
        <v>1169001400</v>
      </c>
      <c r="F32" s="26">
        <f>SUM(EC:WC!F32)</f>
        <v>1327022912</v>
      </c>
      <c r="G32" s="27">
        <f>SUM(EC:WC!G32)</f>
        <v>1242750808</v>
      </c>
      <c r="H32" s="28">
        <f>SUM(EC:WC!H32)</f>
        <v>1238207912</v>
      </c>
      <c r="I32" s="24">
        <f>SUM(EC:WC!I32)</f>
        <v>1439535126</v>
      </c>
      <c r="J32" s="20">
        <f>SUM(EC:WC!J32)</f>
        <v>1531642936</v>
      </c>
      <c r="K32" s="21">
        <f>SUM(EC:WC!K32)</f>
        <v>1634198724</v>
      </c>
    </row>
    <row r="33" spans="1:11" ht="13.5" x14ac:dyDescent="0.25">
      <c r="A33" s="25" t="s">
        <v>31</v>
      </c>
      <c r="B33" s="13"/>
      <c r="C33" s="20">
        <f>SUM(EC:WC!C33)</f>
        <v>44280877</v>
      </c>
      <c r="D33" s="20">
        <f>SUM(EC:WC!D33)</f>
        <v>34429713</v>
      </c>
      <c r="E33" s="21">
        <f>SUM(EC:WC!E33)</f>
        <v>54564249</v>
      </c>
      <c r="F33" s="26">
        <f>SUM(EC:WC!F33)</f>
        <v>58170830</v>
      </c>
      <c r="G33" s="27">
        <f>SUM(EC:WC!G33)</f>
        <v>44324304</v>
      </c>
      <c r="H33" s="28">
        <f>SUM(EC:WC!H33)</f>
        <v>56245727</v>
      </c>
      <c r="I33" s="24">
        <f>SUM(EC:WC!I33)</f>
        <v>71491213</v>
      </c>
      <c r="J33" s="20">
        <f>SUM(EC:WC!J33)</f>
        <v>74265021</v>
      </c>
      <c r="K33" s="21">
        <f>SUM(EC:WC!K33)</f>
        <v>80167504</v>
      </c>
    </row>
    <row r="34" spans="1:11" ht="13.5" x14ac:dyDescent="0.25">
      <c r="A34" s="25" t="s">
        <v>32</v>
      </c>
      <c r="B34" s="13"/>
      <c r="C34" s="20">
        <f>SUM(EC:WC!C34)</f>
        <v>221221213</v>
      </c>
      <c r="D34" s="20">
        <f>SUM(EC:WC!D34)</f>
        <v>279684483</v>
      </c>
      <c r="E34" s="21">
        <f>SUM(EC:WC!E34)</f>
        <v>297041551</v>
      </c>
      <c r="F34" s="26">
        <f>SUM(EC:WC!F34)</f>
        <v>365531598</v>
      </c>
      <c r="G34" s="27">
        <f>SUM(EC:WC!G34)</f>
        <v>333266047</v>
      </c>
      <c r="H34" s="28">
        <f>SUM(EC:WC!H34)</f>
        <v>339022098</v>
      </c>
      <c r="I34" s="24">
        <f>SUM(EC:WC!I34)</f>
        <v>393640520</v>
      </c>
      <c r="J34" s="20">
        <f>SUM(EC:WC!J34)</f>
        <v>413864291</v>
      </c>
      <c r="K34" s="21">
        <f>SUM(EC:WC!K34)</f>
        <v>438149811</v>
      </c>
    </row>
    <row r="35" spans="1:11" ht="13.5" x14ac:dyDescent="0.25">
      <c r="A35" s="25" t="s">
        <v>44</v>
      </c>
      <c r="B35" s="13"/>
      <c r="C35" s="20">
        <f>SUM(EC:WC!C35)</f>
        <v>1227261276</v>
      </c>
      <c r="D35" s="20">
        <f>SUM(EC:WC!D35)</f>
        <v>1445938447</v>
      </c>
      <c r="E35" s="21">
        <f>SUM(EC:WC!E35)</f>
        <v>1993506952</v>
      </c>
      <c r="F35" s="26">
        <f>SUM(EC:WC!F35)</f>
        <v>1444705322</v>
      </c>
      <c r="G35" s="27">
        <f>SUM(EC:WC!G35)</f>
        <v>1531919841</v>
      </c>
      <c r="H35" s="28">
        <f>SUM(EC:WC!H35)</f>
        <v>1584466173</v>
      </c>
      <c r="I35" s="24">
        <f>SUM(EC:WC!I35)</f>
        <v>1860689894</v>
      </c>
      <c r="J35" s="20">
        <f>SUM(EC:WC!J35)</f>
        <v>2003255520</v>
      </c>
      <c r="K35" s="21">
        <f>SUM(EC:WC!K35)</f>
        <v>2142236525</v>
      </c>
    </row>
    <row r="36" spans="1:11" ht="13.5" x14ac:dyDescent="0.25">
      <c r="A36" s="25" t="s">
        <v>40</v>
      </c>
      <c r="B36" s="13"/>
      <c r="C36" s="20">
        <f>SUM(EC:WC!C36)</f>
        <v>115650950</v>
      </c>
      <c r="D36" s="20">
        <f>SUM(EC:WC!D36)</f>
        <v>184939788</v>
      </c>
      <c r="E36" s="21">
        <f>SUM(EC:WC!E36)</f>
        <v>252371041</v>
      </c>
      <c r="F36" s="26">
        <f>SUM(EC:WC!F36)</f>
        <v>393368497</v>
      </c>
      <c r="G36" s="27">
        <f>SUM(EC:WC!G36)</f>
        <v>427699282</v>
      </c>
      <c r="H36" s="28">
        <f>SUM(EC:WC!H36)</f>
        <v>440159837</v>
      </c>
      <c r="I36" s="24">
        <f>SUM(EC:WC!I36)</f>
        <v>626570556</v>
      </c>
      <c r="J36" s="20">
        <f>SUM(EC:WC!J36)</f>
        <v>580464966</v>
      </c>
      <c r="K36" s="21">
        <f>SUM(EC:WC!K36)</f>
        <v>630588504</v>
      </c>
    </row>
    <row r="37" spans="1:11" ht="13.5" x14ac:dyDescent="0.25">
      <c r="A37" s="25" t="s">
        <v>33</v>
      </c>
      <c r="B37" s="13"/>
      <c r="C37" s="20">
        <f>SUM(EC:WC!C37)</f>
        <v>2274463617</v>
      </c>
      <c r="D37" s="20">
        <f>SUM(EC:WC!D37)</f>
        <v>1995015779</v>
      </c>
      <c r="E37" s="21">
        <f>SUM(EC:WC!E37)</f>
        <v>2412116688</v>
      </c>
      <c r="F37" s="26">
        <f>SUM(EC:WC!F37)</f>
        <v>2462542302</v>
      </c>
      <c r="G37" s="27">
        <f>SUM(EC:WC!G37)</f>
        <v>2200640911</v>
      </c>
      <c r="H37" s="28">
        <f>SUM(EC:WC!H37)</f>
        <v>2482593185</v>
      </c>
      <c r="I37" s="24">
        <f>SUM(EC:WC!I37)</f>
        <v>3038733235</v>
      </c>
      <c r="J37" s="20">
        <f>SUM(EC:WC!J37)</f>
        <v>3041996262</v>
      </c>
      <c r="K37" s="21">
        <f>SUM(EC:WC!K37)</f>
        <v>3283173162</v>
      </c>
    </row>
    <row r="38" spans="1:11" ht="13.5" x14ac:dyDescent="0.25">
      <c r="A38" s="25" t="s">
        <v>34</v>
      </c>
      <c r="B38" s="13"/>
      <c r="C38" s="41">
        <f>SUM(EC:WC!C38)</f>
        <v>239557415</v>
      </c>
      <c r="D38" s="41">
        <f>SUM(EC:WC!D38)</f>
        <v>292715046</v>
      </c>
      <c r="E38" s="42">
        <f>SUM(EC:WC!E38)</f>
        <v>378547846</v>
      </c>
      <c r="F38" s="43">
        <f>SUM(EC:WC!F38)</f>
        <v>498803032</v>
      </c>
      <c r="G38" s="41">
        <f>SUM(EC:WC!G38)</f>
        <v>70133125</v>
      </c>
      <c r="H38" s="44">
        <f>SUM(EC:WC!H38)</f>
        <v>40619500</v>
      </c>
      <c r="I38" s="45">
        <f>SUM(EC:WC!I38)</f>
        <v>75872804</v>
      </c>
      <c r="J38" s="41">
        <f>SUM(EC:WC!J38)</f>
        <v>79788371</v>
      </c>
      <c r="K38" s="42">
        <f>SUM(EC:WC!K38)</f>
        <v>90953724</v>
      </c>
    </row>
    <row r="39" spans="1:11" ht="13.5" x14ac:dyDescent="0.25">
      <c r="A39" s="29" t="s">
        <v>45</v>
      </c>
      <c r="B39" s="13"/>
      <c r="C39" s="30">
        <f>SUM(C28:C38)</f>
        <v>23881814010</v>
      </c>
      <c r="D39" s="30">
        <f t="shared" ref="D39:K39" si="10">SUM(D28:D38)</f>
        <v>27402360738</v>
      </c>
      <c r="E39" s="92">
        <f t="shared" si="10"/>
        <v>32044484902</v>
      </c>
      <c r="F39" s="93">
        <f t="shared" si="10"/>
        <v>38385659475</v>
      </c>
      <c r="G39" s="30">
        <f t="shared" si="10"/>
        <v>36613083248</v>
      </c>
      <c r="H39" s="92">
        <f t="shared" si="10"/>
        <v>37150486953</v>
      </c>
      <c r="I39" s="93">
        <f t="shared" si="10"/>
        <v>44933154254</v>
      </c>
      <c r="J39" s="30">
        <f t="shared" si="10"/>
        <v>48147463400</v>
      </c>
      <c r="K39" s="92">
        <f t="shared" si="10"/>
        <v>51793350033</v>
      </c>
    </row>
    <row r="40" spans="1:11" ht="13.5" x14ac:dyDescent="0.25">
      <c r="A40" s="35" t="s">
        <v>36</v>
      </c>
      <c r="B40" s="13" t="s">
        <v>37</v>
      </c>
      <c r="C40" s="36"/>
      <c r="D40" s="83">
        <f>(D39-C39)/C39</f>
        <v>0.1474153817011491</v>
      </c>
      <c r="E40" s="94">
        <f t="shared" ref="E40" si="11">(E39-D39)/D39</f>
        <v>0.16940599419095204</v>
      </c>
      <c r="F40" s="85">
        <f t="shared" ref="F40" si="12">(F39-E39)/E39</f>
        <v>0.19788661270084035</v>
      </c>
      <c r="G40" s="83">
        <f t="shared" ref="G40" si="13">(G39-F39)/F39</f>
        <v>-4.6178084504564842E-2</v>
      </c>
      <c r="H40" s="94">
        <f t="shared" ref="H40" si="14">(H39-G39)/G39</f>
        <v>1.4677914486465868E-2</v>
      </c>
      <c r="I40" s="85">
        <f t="shared" ref="I40" si="15">(I39-H39)/H39</f>
        <v>0.20949031733678336</v>
      </c>
      <c r="J40" s="83">
        <f t="shared" ref="J40" si="16">(J39-I39)/I39</f>
        <v>7.1535355115067589E-2</v>
      </c>
      <c r="K40" s="94">
        <f t="shared" ref="K40" si="17">(K39-J39)/J39</f>
        <v>7.5723337753240805E-2</v>
      </c>
    </row>
    <row r="41" spans="1:11" ht="13.5" x14ac:dyDescent="0.25">
      <c r="A41" s="46" t="s">
        <v>46</v>
      </c>
      <c r="B41" s="47"/>
      <c r="C41" s="48">
        <f>C14+C26+C39</f>
        <v>25800770970</v>
      </c>
      <c r="D41" s="48">
        <f t="shared" ref="D41:K41" si="18">D14+D26+D39</f>
        <v>29839789318</v>
      </c>
      <c r="E41" s="62">
        <f t="shared" si="18"/>
        <v>34722093114</v>
      </c>
      <c r="F41" s="63">
        <f t="shared" si="18"/>
        <v>41669014851</v>
      </c>
      <c r="G41" s="48">
        <f t="shared" si="18"/>
        <v>39564083744</v>
      </c>
      <c r="H41" s="62">
        <f t="shared" si="18"/>
        <v>40224225000</v>
      </c>
      <c r="I41" s="63">
        <f t="shared" si="18"/>
        <v>48732689973</v>
      </c>
      <c r="J41" s="48">
        <f t="shared" si="18"/>
        <v>52176951098</v>
      </c>
      <c r="K41" s="62">
        <f t="shared" si="18"/>
        <v>56088333974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0.15654642075217026</v>
      </c>
      <c r="E42" s="94">
        <f t="shared" ref="E42" si="19">(E41-D41)/D41</f>
        <v>0.16361723415570129</v>
      </c>
      <c r="F42" s="85">
        <f t="shared" ref="F42" si="20">(F41-E41)/E41</f>
        <v>0.20007208995701331</v>
      </c>
      <c r="G42" s="83">
        <f t="shared" ref="G42" si="21">(G41-F41)/F41</f>
        <v>-5.051549969508061E-2</v>
      </c>
      <c r="H42" s="94">
        <f t="shared" ref="H42" si="22">(H41-G41)/G41</f>
        <v>1.6685366967461042E-2</v>
      </c>
      <c r="I42" s="85">
        <f t="shared" ref="I42" si="23">(I41-H41)/H41</f>
        <v>0.21152588951061208</v>
      </c>
      <c r="J42" s="83">
        <f t="shared" ref="J42" si="24">(J41-I41)/I41</f>
        <v>7.0676605927320418E-2</v>
      </c>
      <c r="K42" s="94">
        <f t="shared" ref="K42" si="25">(K41-J41)/J41</f>
        <v>7.4963806694138699E-2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>
        <f>SUM(EC:WC!C44)</f>
        <v>2356000</v>
      </c>
      <c r="D44" s="20">
        <f>SUM(EC:WC!D44)</f>
        <v>15132267</v>
      </c>
      <c r="E44" s="21">
        <f>SUM(EC:WC!E44)</f>
        <v>16401109</v>
      </c>
      <c r="F44" s="26">
        <f>SUM(EC:WC!F44)</f>
        <v>24045370</v>
      </c>
      <c r="G44" s="27">
        <f>SUM(EC:WC!G44)</f>
        <v>22580288</v>
      </c>
      <c r="H44" s="28">
        <f>SUM(EC:WC!H44)</f>
        <v>22571938</v>
      </c>
      <c r="I44" s="24">
        <f>SUM(EC:WC!I44)</f>
        <v>22101930</v>
      </c>
      <c r="J44" s="20">
        <f>SUM(EC:WC!J44)</f>
        <v>23368018</v>
      </c>
      <c r="K44" s="21">
        <f>SUM(EC:WC!K44)</f>
        <v>24646163</v>
      </c>
    </row>
    <row r="45" spans="1:11" ht="13.5" x14ac:dyDescent="0.25">
      <c r="A45" s="25" t="s">
        <v>28</v>
      </c>
      <c r="B45" s="13"/>
      <c r="C45" s="20">
        <f>SUM(EC:WC!C45)</f>
        <v>0</v>
      </c>
      <c r="D45" s="20">
        <f>SUM(EC:WC!D45)</f>
        <v>18285605</v>
      </c>
      <c r="E45" s="21">
        <f>SUM(EC:WC!E45)</f>
        <v>0</v>
      </c>
      <c r="F45" s="26">
        <f>SUM(EC:WC!F45)</f>
        <v>30804677</v>
      </c>
      <c r="G45" s="27">
        <f>SUM(EC:WC!G45)</f>
        <v>30804677</v>
      </c>
      <c r="H45" s="28">
        <f>SUM(EC:WC!H45)</f>
        <v>30704044</v>
      </c>
      <c r="I45" s="24">
        <f>SUM(EC:WC!I45)</f>
        <v>34175609</v>
      </c>
      <c r="J45" s="20">
        <f>SUM(EC:WC!J45)</f>
        <v>35788856</v>
      </c>
      <c r="K45" s="21">
        <f>SUM(EC:WC!K45)</f>
        <v>36614238</v>
      </c>
    </row>
    <row r="46" spans="1:11" ht="13.5" x14ac:dyDescent="0.25">
      <c r="A46" s="25" t="s">
        <v>29</v>
      </c>
      <c r="B46" s="13"/>
      <c r="C46" s="20">
        <f>SUM(EC:WC!C46)</f>
        <v>0</v>
      </c>
      <c r="D46" s="20">
        <f>SUM(EC:WC!D46)</f>
        <v>0</v>
      </c>
      <c r="E46" s="21">
        <f>SUM(EC:WC!E46)</f>
        <v>-1</v>
      </c>
      <c r="F46" s="26">
        <f>SUM(EC:WC!F46)</f>
        <v>0</v>
      </c>
      <c r="G46" s="27">
        <f>SUM(EC:WC!G46)</f>
        <v>0</v>
      </c>
      <c r="H46" s="28">
        <f>SUM(EC:WC!H46)</f>
        <v>0</v>
      </c>
      <c r="I46" s="24">
        <f>SUM(EC:WC!I46)</f>
        <v>166647</v>
      </c>
      <c r="J46" s="20">
        <f>SUM(EC:WC!J46)</f>
        <v>178053</v>
      </c>
      <c r="K46" s="21">
        <f>SUM(EC:WC!K46)</f>
        <v>188506</v>
      </c>
    </row>
    <row r="47" spans="1:11" ht="13.5" x14ac:dyDescent="0.25">
      <c r="A47" s="25" t="s">
        <v>30</v>
      </c>
      <c r="B47" s="13"/>
      <c r="C47" s="20">
        <f>SUM(EC:WC!C47)</f>
        <v>0</v>
      </c>
      <c r="D47" s="20">
        <f>SUM(EC:WC!D47)</f>
        <v>426709</v>
      </c>
      <c r="E47" s="21">
        <f>SUM(EC:WC!E47)</f>
        <v>482526</v>
      </c>
      <c r="F47" s="26">
        <f>SUM(EC:WC!F47)</f>
        <v>497484</v>
      </c>
      <c r="G47" s="27">
        <f>SUM(EC:WC!G47)</f>
        <v>481000</v>
      </c>
      <c r="H47" s="28">
        <f>SUM(EC:WC!H47)</f>
        <v>489906</v>
      </c>
      <c r="I47" s="24">
        <f>SUM(EC:WC!I47)</f>
        <v>622676</v>
      </c>
      <c r="J47" s="20">
        <f>SUM(EC:WC!J47)</f>
        <v>667110</v>
      </c>
      <c r="K47" s="21">
        <f>SUM(EC:WC!K47)</f>
        <v>709916</v>
      </c>
    </row>
    <row r="48" spans="1:11" ht="13.5" x14ac:dyDescent="0.25">
      <c r="A48" s="25" t="s">
        <v>49</v>
      </c>
      <c r="B48" s="13"/>
      <c r="C48" s="20">
        <f>SUM(EC:WC!C48)</f>
        <v>0</v>
      </c>
      <c r="D48" s="20">
        <f>SUM(EC:WC!D48)</f>
        <v>0</v>
      </c>
      <c r="E48" s="21">
        <f>SUM(EC:WC!E48)</f>
        <v>0</v>
      </c>
      <c r="F48" s="26">
        <f>SUM(EC:WC!F48)</f>
        <v>0</v>
      </c>
      <c r="G48" s="27">
        <f>SUM(EC:WC!G48)</f>
        <v>0</v>
      </c>
      <c r="H48" s="28">
        <f>SUM(EC:WC!H48)</f>
        <v>0</v>
      </c>
      <c r="I48" s="24">
        <f>SUM(EC:WC!I48)</f>
        <v>0</v>
      </c>
      <c r="J48" s="20">
        <f>SUM(EC:WC!J48)</f>
        <v>0</v>
      </c>
      <c r="K48" s="21">
        <f>SUM(EC:WC!K48)</f>
        <v>0</v>
      </c>
    </row>
    <row r="49" spans="1:11" ht="13.5" x14ac:dyDescent="0.25">
      <c r="A49" s="25" t="s">
        <v>32</v>
      </c>
      <c r="B49" s="13"/>
      <c r="C49" s="20">
        <f>SUM(EC:WC!C49)</f>
        <v>0</v>
      </c>
      <c r="D49" s="20">
        <f>SUM(EC:WC!D49)</f>
        <v>0</v>
      </c>
      <c r="E49" s="21">
        <f>SUM(EC:WC!E49)</f>
        <v>0</v>
      </c>
      <c r="F49" s="26">
        <f>SUM(EC:WC!F49)</f>
        <v>0</v>
      </c>
      <c r="G49" s="27">
        <f>SUM(EC:WC!G49)</f>
        <v>535000</v>
      </c>
      <c r="H49" s="28">
        <f>SUM(EC:WC!H49)</f>
        <v>535000</v>
      </c>
      <c r="I49" s="24">
        <f>SUM(EC:WC!I49)</f>
        <v>468787</v>
      </c>
      <c r="J49" s="20">
        <f>SUM(EC:WC!J49)</f>
        <v>501000</v>
      </c>
      <c r="K49" s="21">
        <f>SUM(EC:WC!K49)</f>
        <v>530000</v>
      </c>
    </row>
    <row r="50" spans="1:11" ht="13.5" x14ac:dyDescent="0.25">
      <c r="A50" s="25" t="s">
        <v>50</v>
      </c>
      <c r="B50" s="13"/>
      <c r="C50" s="20">
        <f>SUM(EC:WC!C50)</f>
        <v>1443180</v>
      </c>
      <c r="D50" s="20">
        <f>SUM(EC:WC!D50)</f>
        <v>6294556</v>
      </c>
      <c r="E50" s="21">
        <f>SUM(EC:WC!E50)</f>
        <v>2037525</v>
      </c>
      <c r="F50" s="26">
        <f>SUM(EC:WC!F50)</f>
        <v>2939843</v>
      </c>
      <c r="G50" s="27">
        <f>SUM(EC:WC!G50)</f>
        <v>4928043</v>
      </c>
      <c r="H50" s="28">
        <f>SUM(EC:WC!H50)</f>
        <v>2818139</v>
      </c>
      <c r="I50" s="24">
        <f>SUM(EC:WC!I50)</f>
        <v>4948606</v>
      </c>
      <c r="J50" s="20">
        <f>SUM(EC:WC!J50)</f>
        <v>5362840</v>
      </c>
      <c r="K50" s="21">
        <f>SUM(EC:WC!K50)</f>
        <v>5710838</v>
      </c>
    </row>
    <row r="51" spans="1:11" ht="13.5" x14ac:dyDescent="0.25">
      <c r="A51" s="25" t="s">
        <v>51</v>
      </c>
      <c r="B51" s="13"/>
      <c r="C51" s="20">
        <f>SUM(EC:WC!C51)</f>
        <v>13000</v>
      </c>
      <c r="D51" s="20">
        <f>SUM(EC:WC!D51)</f>
        <v>61000</v>
      </c>
      <c r="E51" s="21">
        <f>SUM(EC:WC!E51)</f>
        <v>66063</v>
      </c>
      <c r="F51" s="26">
        <f>SUM(EC:WC!F51)</f>
        <v>0</v>
      </c>
      <c r="G51" s="27">
        <f>SUM(EC:WC!G51)</f>
        <v>0</v>
      </c>
      <c r="H51" s="28">
        <f>SUM(EC:WC!H51)</f>
        <v>0</v>
      </c>
      <c r="I51" s="24">
        <f>SUM(EC:WC!I51)</f>
        <v>1811</v>
      </c>
      <c r="J51" s="20">
        <f>SUM(EC:WC!J51)</f>
        <v>1902</v>
      </c>
      <c r="K51" s="21">
        <f>SUM(EC:WC!K51)</f>
        <v>1997</v>
      </c>
    </row>
    <row r="52" spans="1:11" ht="13.5" x14ac:dyDescent="0.25">
      <c r="A52" s="25" t="s">
        <v>34</v>
      </c>
      <c r="B52" s="13"/>
      <c r="C52" s="20">
        <f>SUM(EC:WC!C52)</f>
        <v>6061000</v>
      </c>
      <c r="D52" s="20">
        <f>SUM(EC:WC!D52)</f>
        <v>8338821</v>
      </c>
      <c r="E52" s="21">
        <f>SUM(EC:WC!E52)</f>
        <v>7521430</v>
      </c>
      <c r="F52" s="26">
        <f>SUM(EC:WC!F52)</f>
        <v>9723543</v>
      </c>
      <c r="G52" s="27">
        <f>SUM(EC:WC!G52)</f>
        <v>7656971</v>
      </c>
      <c r="H52" s="28">
        <f>SUM(EC:WC!H52)</f>
        <v>7846859</v>
      </c>
      <c r="I52" s="24">
        <f>SUM(EC:WC!I52)</f>
        <v>12015228</v>
      </c>
      <c r="J52" s="20">
        <f>SUM(EC:WC!J52)</f>
        <v>12795580</v>
      </c>
      <c r="K52" s="21">
        <f>SUM(EC:WC!K52)</f>
        <v>12224839</v>
      </c>
    </row>
    <row r="53" spans="1:11" ht="13.5" x14ac:dyDescent="0.25">
      <c r="A53" s="29" t="s">
        <v>52</v>
      </c>
      <c r="B53" s="13"/>
      <c r="C53" s="30">
        <f>SUM(EC:WC!C53)</f>
        <v>9873180</v>
      </c>
      <c r="D53" s="30">
        <f>SUM(EC:WC!D53)</f>
        <v>48538958</v>
      </c>
      <c r="E53" s="31">
        <f>SUM(EC:WC!E53)</f>
        <v>26508652</v>
      </c>
      <c r="F53" s="32">
        <f>SUM(EC:WC!F53)</f>
        <v>68010917</v>
      </c>
      <c r="G53" s="30">
        <f>SUM(EC:WC!G53)</f>
        <v>66985979</v>
      </c>
      <c r="H53" s="33">
        <f>SUM(EC:WC!H53)</f>
        <v>64965886</v>
      </c>
      <c r="I53" s="34">
        <f>SUM(EC:WC!I53)</f>
        <v>74501293</v>
      </c>
      <c r="J53" s="30">
        <f>SUM(EC:WC!J53)</f>
        <v>78663359</v>
      </c>
      <c r="K53" s="31">
        <f>SUM(EC:WC!K53)</f>
        <v>80626497</v>
      </c>
    </row>
    <row r="54" spans="1:11" ht="13.5" x14ac:dyDescent="0.25">
      <c r="A54" s="35" t="s">
        <v>36</v>
      </c>
      <c r="B54" s="13" t="s">
        <v>37</v>
      </c>
      <c r="C54" s="36"/>
      <c r="D54" s="83">
        <f>(D53-C53)/C53</f>
        <v>3.9162436013523507</v>
      </c>
      <c r="E54" s="94">
        <f t="shared" ref="E54" si="26">(E53-D53)/D53</f>
        <v>-0.45386853998802362</v>
      </c>
      <c r="F54" s="85">
        <f t="shared" ref="F54" si="27">(F53-E53)/E53</f>
        <v>1.5656120499827755</v>
      </c>
      <c r="G54" s="83">
        <f t="shared" ref="G54" si="28">(G53-F53)/F53</f>
        <v>-1.5070198215383569E-2</v>
      </c>
      <c r="H54" s="94">
        <f t="shared" ref="H54" si="29">(H53-G53)/G53</f>
        <v>-3.0156952696026133E-2</v>
      </c>
      <c r="I54" s="85">
        <f t="shared" ref="I54" si="30">(I53-H53)/H53</f>
        <v>0.14677560158265215</v>
      </c>
      <c r="J54" s="83">
        <f t="shared" ref="J54" si="31">(J53-I53)/I53</f>
        <v>5.5865688129734879E-2</v>
      </c>
      <c r="K54" s="94">
        <f t="shared" ref="K54" si="32">(K53-J53)/J53</f>
        <v>2.4956193391131441E-2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>
        <f>SUM(EC:WC!C56)</f>
        <v>75504454</v>
      </c>
      <c r="D56" s="20">
        <f>SUM(EC:WC!D56)</f>
        <v>91613247</v>
      </c>
      <c r="E56" s="21">
        <f>SUM(EC:WC!E56)</f>
        <v>78231114</v>
      </c>
      <c r="F56" s="26">
        <f>SUM(EC:WC!F56)</f>
        <v>111765802</v>
      </c>
      <c r="G56" s="27">
        <f>SUM(EC:WC!G56)</f>
        <v>100685045</v>
      </c>
      <c r="H56" s="28">
        <f>SUM(EC:WC!H56)</f>
        <v>105870059</v>
      </c>
      <c r="I56" s="24">
        <f>SUM(EC:WC!I56)</f>
        <v>140043786</v>
      </c>
      <c r="J56" s="20">
        <f>SUM(EC:WC!J56)</f>
        <v>148749691</v>
      </c>
      <c r="K56" s="21">
        <f>SUM(EC:WC!K56)</f>
        <v>160340566</v>
      </c>
    </row>
    <row r="57" spans="1:11" ht="13.5" x14ac:dyDescent="0.25">
      <c r="A57" s="25" t="s">
        <v>28</v>
      </c>
      <c r="B57" s="13"/>
      <c r="C57" s="20">
        <f>SUM(EC:WC!C57)</f>
        <v>4842045</v>
      </c>
      <c r="D57" s="20">
        <f>SUM(EC:WC!D57)</f>
        <v>5249826</v>
      </c>
      <c r="E57" s="21">
        <f>SUM(EC:WC!E57)</f>
        <v>5694728</v>
      </c>
      <c r="F57" s="26">
        <f>SUM(EC:WC!F57)</f>
        <v>6709834</v>
      </c>
      <c r="G57" s="27">
        <f>SUM(EC:WC!G57)</f>
        <v>22615976</v>
      </c>
      <c r="H57" s="28">
        <f>SUM(EC:WC!H57)</f>
        <v>23458973</v>
      </c>
      <c r="I57" s="24">
        <f>SUM(EC:WC!I57)</f>
        <v>26396180</v>
      </c>
      <c r="J57" s="20">
        <f>SUM(EC:WC!J57)</f>
        <v>28227629</v>
      </c>
      <c r="K57" s="21">
        <f>SUM(EC:WC!K57)</f>
        <v>29947403</v>
      </c>
    </row>
    <row r="58" spans="1:11" ht="13.5" x14ac:dyDescent="0.25">
      <c r="A58" s="25" t="s">
        <v>29</v>
      </c>
      <c r="B58" s="13"/>
      <c r="C58" s="20">
        <f>SUM(EC:WC!C58)</f>
        <v>1842623</v>
      </c>
      <c r="D58" s="20">
        <f>SUM(EC:WC!D58)</f>
        <v>1771874</v>
      </c>
      <c r="E58" s="21">
        <f>SUM(EC:WC!E58)</f>
        <v>1784401</v>
      </c>
      <c r="F58" s="26">
        <f>SUM(EC:WC!F58)</f>
        <v>2289030</v>
      </c>
      <c r="G58" s="27">
        <f>SUM(EC:WC!G58)</f>
        <v>13072192</v>
      </c>
      <c r="H58" s="28">
        <f>SUM(EC:WC!H58)</f>
        <v>13359355</v>
      </c>
      <c r="I58" s="24">
        <f>SUM(EC:WC!I58)</f>
        <v>14434971</v>
      </c>
      <c r="J58" s="20">
        <f>SUM(EC:WC!J58)</f>
        <v>15427216</v>
      </c>
      <c r="K58" s="21">
        <f>SUM(EC:WC!K58)</f>
        <v>16342549</v>
      </c>
    </row>
    <row r="59" spans="1:11" ht="13.5" x14ac:dyDescent="0.25">
      <c r="A59" s="25" t="s">
        <v>30</v>
      </c>
      <c r="B59" s="13"/>
      <c r="C59" s="20">
        <f>SUM(EC:WC!C59)</f>
        <v>5616989</v>
      </c>
      <c r="D59" s="20">
        <f>SUM(EC:WC!D59)</f>
        <v>5453214</v>
      </c>
      <c r="E59" s="21">
        <f>SUM(EC:WC!E59)</f>
        <v>6780183</v>
      </c>
      <c r="F59" s="26">
        <f>SUM(EC:WC!F59)</f>
        <v>1687710</v>
      </c>
      <c r="G59" s="27">
        <f>SUM(EC:WC!G59)</f>
        <v>7027063</v>
      </c>
      <c r="H59" s="28">
        <f>SUM(EC:WC!H59)</f>
        <v>6894886</v>
      </c>
      <c r="I59" s="24">
        <f>SUM(EC:WC!I59)</f>
        <v>9734265</v>
      </c>
      <c r="J59" s="20">
        <f>SUM(EC:WC!J59)</f>
        <v>10510680</v>
      </c>
      <c r="K59" s="21">
        <f>SUM(EC:WC!K59)</f>
        <v>11277442</v>
      </c>
    </row>
    <row r="60" spans="1:11" ht="13.5" x14ac:dyDescent="0.25">
      <c r="A60" s="25" t="s">
        <v>49</v>
      </c>
      <c r="B60" s="13"/>
      <c r="C60" s="20">
        <f>SUM(EC:WC!C60)</f>
        <v>0</v>
      </c>
      <c r="D60" s="20">
        <f>SUM(EC:WC!D60)</f>
        <v>0</v>
      </c>
      <c r="E60" s="21">
        <f>SUM(EC:WC!E60)</f>
        <v>1071484</v>
      </c>
      <c r="F60" s="26">
        <f>SUM(EC:WC!F60)</f>
        <v>6543405</v>
      </c>
      <c r="G60" s="27">
        <f>SUM(EC:WC!G60)</f>
        <v>260137</v>
      </c>
      <c r="H60" s="28">
        <f>SUM(EC:WC!H60)</f>
        <v>1304465</v>
      </c>
      <c r="I60" s="24">
        <f>SUM(EC:WC!I60)</f>
        <v>1656174</v>
      </c>
      <c r="J60" s="20">
        <f>SUM(EC:WC!J60)</f>
        <v>1789815</v>
      </c>
      <c r="K60" s="21">
        <f>SUM(EC:WC!K60)</f>
        <v>1940592</v>
      </c>
    </row>
    <row r="61" spans="1:11" ht="13.5" x14ac:dyDescent="0.25">
      <c r="A61" s="25" t="s">
        <v>32</v>
      </c>
      <c r="B61" s="13"/>
      <c r="C61" s="20">
        <f>SUM(EC:WC!C61)</f>
        <v>142333</v>
      </c>
      <c r="D61" s="20">
        <f>SUM(EC:WC!D61)</f>
        <v>731972</v>
      </c>
      <c r="E61" s="21">
        <f>SUM(EC:WC!E61)</f>
        <v>1142702</v>
      </c>
      <c r="F61" s="26">
        <f>SUM(EC:WC!F61)</f>
        <v>44388</v>
      </c>
      <c r="G61" s="27">
        <f>SUM(EC:WC!G61)</f>
        <v>12340183</v>
      </c>
      <c r="H61" s="28">
        <f>SUM(EC:WC!H61)</f>
        <v>12346183</v>
      </c>
      <c r="I61" s="24">
        <f>SUM(EC:WC!I61)</f>
        <v>13625576</v>
      </c>
      <c r="J61" s="20">
        <f>SUM(EC:WC!J61)</f>
        <v>14566675</v>
      </c>
      <c r="K61" s="21">
        <f>SUM(EC:WC!K61)</f>
        <v>15404153</v>
      </c>
    </row>
    <row r="62" spans="1:11" ht="13.5" x14ac:dyDescent="0.25">
      <c r="A62" s="25" t="s">
        <v>40</v>
      </c>
      <c r="B62" s="13"/>
      <c r="C62" s="20">
        <f>SUM(EC:WC!C62)</f>
        <v>8342208</v>
      </c>
      <c r="D62" s="20">
        <f>SUM(EC:WC!D62)</f>
        <v>8193312</v>
      </c>
      <c r="E62" s="21">
        <f>SUM(EC:WC!E62)</f>
        <v>8493389</v>
      </c>
      <c r="F62" s="26">
        <f>SUM(EC:WC!F62)</f>
        <v>13490304</v>
      </c>
      <c r="G62" s="27">
        <f>SUM(EC:WC!G62)</f>
        <v>19427294</v>
      </c>
      <c r="H62" s="28">
        <f>SUM(EC:WC!H62)</f>
        <v>19322971</v>
      </c>
      <c r="I62" s="24">
        <f>SUM(EC:WC!I62)</f>
        <v>24635773</v>
      </c>
      <c r="J62" s="20">
        <f>SUM(EC:WC!J62)</f>
        <v>26580253</v>
      </c>
      <c r="K62" s="21">
        <f>SUM(EC:WC!K62)</f>
        <v>28221766</v>
      </c>
    </row>
    <row r="63" spans="1:11" ht="13.5" x14ac:dyDescent="0.25">
      <c r="A63" s="25" t="s">
        <v>33</v>
      </c>
      <c r="B63" s="13"/>
      <c r="C63" s="20">
        <f>SUM(EC:WC!C63)</f>
        <v>2369614</v>
      </c>
      <c r="D63" s="20">
        <f>SUM(EC:WC!D63)</f>
        <v>3713863</v>
      </c>
      <c r="E63" s="21">
        <f>SUM(EC:WC!E63)</f>
        <v>1589562</v>
      </c>
      <c r="F63" s="26">
        <f>SUM(EC:WC!F63)</f>
        <v>2001526</v>
      </c>
      <c r="G63" s="27">
        <f>SUM(EC:WC!G63)</f>
        <v>667891</v>
      </c>
      <c r="H63" s="28">
        <f>SUM(EC:WC!H63)</f>
        <v>808827</v>
      </c>
      <c r="I63" s="24">
        <f>SUM(EC:WC!I63)</f>
        <v>1126956</v>
      </c>
      <c r="J63" s="20">
        <f>SUM(EC:WC!J63)</f>
        <v>1070088</v>
      </c>
      <c r="K63" s="21">
        <f>SUM(EC:WC!K63)</f>
        <v>1151704</v>
      </c>
    </row>
    <row r="64" spans="1:11" ht="13.5" x14ac:dyDescent="0.25">
      <c r="A64" s="25" t="s">
        <v>34</v>
      </c>
      <c r="B64" s="13"/>
      <c r="C64" s="20">
        <f>SUM(EC:WC!C64)</f>
        <v>0</v>
      </c>
      <c r="D64" s="20">
        <f>SUM(EC:WC!D64)</f>
        <v>0</v>
      </c>
      <c r="E64" s="21">
        <f>SUM(EC:WC!E64)</f>
        <v>0</v>
      </c>
      <c r="F64" s="26">
        <f>SUM(EC:WC!F64)</f>
        <v>0</v>
      </c>
      <c r="G64" s="27">
        <f>SUM(EC:WC!G64)</f>
        <v>0</v>
      </c>
      <c r="H64" s="28">
        <f>SUM(EC:WC!H64)</f>
        <v>0</v>
      </c>
      <c r="I64" s="24">
        <f>SUM(EC:WC!I64)</f>
        <v>0</v>
      </c>
      <c r="J64" s="20">
        <f>SUM(EC:WC!J64)</f>
        <v>1000</v>
      </c>
      <c r="K64" s="55">
        <f>SUM(EC:WC!K64)</f>
        <v>0</v>
      </c>
    </row>
    <row r="65" spans="1:11" ht="13.5" x14ac:dyDescent="0.25">
      <c r="A65" s="29" t="s">
        <v>54</v>
      </c>
      <c r="B65" s="13"/>
      <c r="C65" s="30">
        <f>SUM(EC:WC!C65)</f>
        <v>98660265</v>
      </c>
      <c r="D65" s="30">
        <f>SUM(EC:WC!D65)</f>
        <v>116727308</v>
      </c>
      <c r="E65" s="31">
        <f>SUM(EC:WC!E65)</f>
        <v>104787563</v>
      </c>
      <c r="F65" s="32">
        <f>SUM(EC:WC!F65)</f>
        <v>144532000</v>
      </c>
      <c r="G65" s="30">
        <f>SUM(EC:WC!G65)</f>
        <v>176095780</v>
      </c>
      <c r="H65" s="33">
        <f>SUM(EC:WC!H65)</f>
        <v>183365719</v>
      </c>
      <c r="I65" s="34">
        <f>SUM(EC:WC!I65)</f>
        <v>231653677</v>
      </c>
      <c r="J65" s="30">
        <f>SUM(EC:WC!J65)</f>
        <v>246923045</v>
      </c>
      <c r="K65" s="56">
        <f>SUM(EC:WC!K65)</f>
        <v>264626175</v>
      </c>
    </row>
    <row r="66" spans="1:11" ht="13.5" x14ac:dyDescent="0.25">
      <c r="A66" s="35" t="s">
        <v>36</v>
      </c>
      <c r="B66" s="13" t="s">
        <v>37</v>
      </c>
      <c r="C66" s="36"/>
      <c r="D66" s="83">
        <f>(D65-C65)/C65</f>
        <v>0.18312380369138478</v>
      </c>
      <c r="E66" s="94">
        <f t="shared" ref="E66" si="33">(E65-D65)/D65</f>
        <v>-0.10228750413742087</v>
      </c>
      <c r="F66" s="85">
        <f t="shared" ref="F66" si="34">(F65-E65)/E65</f>
        <v>0.37928582230698504</v>
      </c>
      <c r="G66" s="83">
        <f t="shared" ref="G66" si="35">(G65-F65)/F65</f>
        <v>0.2183861013477984</v>
      </c>
      <c r="H66" s="94">
        <f t="shared" ref="H66" si="36">(H65-G65)/G65</f>
        <v>4.1284004647925122E-2</v>
      </c>
      <c r="I66" s="85">
        <f t="shared" ref="I66" si="37">(I65-H65)/H65</f>
        <v>0.26334234263275785</v>
      </c>
      <c r="J66" s="83">
        <f t="shared" ref="J66" si="38">(J65-I65)/I65</f>
        <v>6.5914636874078197E-2</v>
      </c>
      <c r="K66" s="94">
        <f t="shared" ref="K66" si="39">(K65-J65)/J65</f>
        <v>7.1694928272085748E-2</v>
      </c>
    </row>
    <row r="67" spans="1:11" ht="13.5" x14ac:dyDescent="0.25">
      <c r="A67" s="53" t="s">
        <v>55</v>
      </c>
      <c r="B67" s="13"/>
      <c r="C67" s="20"/>
      <c r="D67" s="27"/>
      <c r="E67" s="57"/>
      <c r="F67" s="26"/>
      <c r="G67" s="27"/>
      <c r="H67" s="28"/>
      <c r="I67" s="58"/>
      <c r="J67" s="20"/>
      <c r="K67" s="21"/>
    </row>
    <row r="68" spans="1:11" ht="13.5" x14ac:dyDescent="0.25">
      <c r="A68" s="25" t="s">
        <v>43</v>
      </c>
      <c r="B68" s="13"/>
      <c r="C68" s="20">
        <f>SUM(EC:WC!C68)</f>
        <v>1237061920</v>
      </c>
      <c r="D68" s="20">
        <f>SUM(EC:WC!D68)</f>
        <v>1401686033</v>
      </c>
      <c r="E68" s="21">
        <f>SUM(EC:WC!E68)</f>
        <v>1587033505</v>
      </c>
      <c r="F68" s="26">
        <f>SUM(EC:WC!F68)</f>
        <v>1817658395</v>
      </c>
      <c r="G68" s="27">
        <f>SUM(EC:WC!G68)</f>
        <v>1937784609</v>
      </c>
      <c r="H68" s="28">
        <f>SUM(EC:WC!H68)</f>
        <v>1990017613</v>
      </c>
      <c r="I68" s="24">
        <f>SUM(EC:WC!I68)</f>
        <v>1872817090</v>
      </c>
      <c r="J68" s="20">
        <f>SUM(EC:WC!J68)</f>
        <v>2031621707</v>
      </c>
      <c r="K68" s="21">
        <f>SUM(EC:WC!K68)</f>
        <v>2177560145</v>
      </c>
    </row>
    <row r="69" spans="1:11" ht="13.5" x14ac:dyDescent="0.25">
      <c r="A69" s="59" t="s">
        <v>28</v>
      </c>
      <c r="B69" s="13"/>
      <c r="C69" s="20">
        <f>SUM(EC:WC!C69)</f>
        <v>165031222</v>
      </c>
      <c r="D69" s="20">
        <f>SUM(EC:WC!D69)</f>
        <v>211933593</v>
      </c>
      <c r="E69" s="21">
        <f>SUM(EC:WC!E69)</f>
        <v>243316397</v>
      </c>
      <c r="F69" s="26">
        <f>SUM(EC:WC!F69)</f>
        <v>277857040</v>
      </c>
      <c r="G69" s="27">
        <f>SUM(EC:WC!G69)</f>
        <v>232262699</v>
      </c>
      <c r="H69" s="28">
        <f>SUM(EC:WC!H69)</f>
        <v>244930327</v>
      </c>
      <c r="I69" s="24">
        <f>SUM(EC:WC!I69)</f>
        <v>282478943</v>
      </c>
      <c r="J69" s="20">
        <f>SUM(EC:WC!J69)</f>
        <v>318181179</v>
      </c>
      <c r="K69" s="21">
        <f>SUM(EC:WC!K69)</f>
        <v>341711406</v>
      </c>
    </row>
    <row r="70" spans="1:11" ht="13.5" x14ac:dyDescent="0.25">
      <c r="A70" s="25" t="s">
        <v>29</v>
      </c>
      <c r="B70" s="13"/>
      <c r="C70" s="20">
        <f>SUM(EC:WC!C70)</f>
        <v>96271891</v>
      </c>
      <c r="D70" s="20">
        <f>SUM(EC:WC!D70)</f>
        <v>111263457</v>
      </c>
      <c r="E70" s="21">
        <f>SUM(EC:WC!E70)</f>
        <v>134615373</v>
      </c>
      <c r="F70" s="26">
        <f>SUM(EC:WC!F70)</f>
        <v>158952825</v>
      </c>
      <c r="G70" s="27">
        <f>SUM(EC:WC!G70)</f>
        <v>136473686</v>
      </c>
      <c r="H70" s="28">
        <f>SUM(EC:WC!H70)</f>
        <v>144163055</v>
      </c>
      <c r="I70" s="24">
        <f>SUM(EC:WC!I70)</f>
        <v>163743054</v>
      </c>
      <c r="J70" s="20">
        <f>SUM(EC:WC!J70)</f>
        <v>183410305</v>
      </c>
      <c r="K70" s="21">
        <f>SUM(EC:WC!K70)</f>
        <v>198009497</v>
      </c>
    </row>
    <row r="71" spans="1:11" ht="13.5" x14ac:dyDescent="0.25">
      <c r="A71" s="25" t="s">
        <v>30</v>
      </c>
      <c r="B71" s="13"/>
      <c r="C71" s="20">
        <f>SUM(EC:WC!C71)</f>
        <v>95122474</v>
      </c>
      <c r="D71" s="20">
        <f>SUM(EC:WC!D71)</f>
        <v>84278894</v>
      </c>
      <c r="E71" s="21">
        <f>SUM(EC:WC!E71)</f>
        <v>104784530</v>
      </c>
      <c r="F71" s="26">
        <f>SUM(EC:WC!F71)</f>
        <v>123144267</v>
      </c>
      <c r="G71" s="27">
        <f>SUM(EC:WC!G71)</f>
        <v>133142105</v>
      </c>
      <c r="H71" s="28">
        <f>SUM(EC:WC!H71)</f>
        <v>129530656</v>
      </c>
      <c r="I71" s="24">
        <f>SUM(EC:WC!I71)</f>
        <v>136400611</v>
      </c>
      <c r="J71" s="20">
        <f>SUM(EC:WC!J71)</f>
        <v>158868560</v>
      </c>
      <c r="K71" s="21">
        <f>SUM(EC:WC!K71)</f>
        <v>169915253</v>
      </c>
    </row>
    <row r="72" spans="1:11" ht="13.5" x14ac:dyDescent="0.25">
      <c r="A72" s="25" t="s">
        <v>49</v>
      </c>
      <c r="B72" s="13"/>
      <c r="C72" s="20">
        <f>SUM(EC:WC!C72)</f>
        <v>0</v>
      </c>
      <c r="D72" s="20">
        <f>SUM(EC:WC!D72)</f>
        <v>0</v>
      </c>
      <c r="E72" s="21">
        <f>SUM(EC:WC!E72)</f>
        <v>7411827</v>
      </c>
      <c r="F72" s="26">
        <f>SUM(EC:WC!F72)</f>
        <v>8732503</v>
      </c>
      <c r="G72" s="27">
        <f>SUM(EC:WC!G72)</f>
        <v>9355556</v>
      </c>
      <c r="H72" s="28">
        <f>SUM(EC:WC!H72)</f>
        <v>6470205</v>
      </c>
      <c r="I72" s="24">
        <f>SUM(EC:WC!I72)</f>
        <v>11041428</v>
      </c>
      <c r="J72" s="20">
        <f>SUM(EC:WC!J72)</f>
        <v>12894261</v>
      </c>
      <c r="K72" s="21">
        <f>SUM(EC:WC!K72)</f>
        <v>14007065</v>
      </c>
    </row>
    <row r="73" spans="1:11" ht="13.5" x14ac:dyDescent="0.25">
      <c r="A73" s="25" t="s">
        <v>32</v>
      </c>
      <c r="B73" s="13"/>
      <c r="C73" s="20">
        <f>SUM(EC:WC!C73)</f>
        <v>13708553</v>
      </c>
      <c r="D73" s="20">
        <f>SUM(EC:WC!D73)</f>
        <v>13775513</v>
      </c>
      <c r="E73" s="21">
        <f>SUM(EC:WC!E73)</f>
        <v>16912369</v>
      </c>
      <c r="F73" s="26">
        <f>SUM(EC:WC!F73)</f>
        <v>22617443</v>
      </c>
      <c r="G73" s="27">
        <f>SUM(EC:WC!G73)</f>
        <v>17413930</v>
      </c>
      <c r="H73" s="28">
        <f>SUM(EC:WC!H73)</f>
        <v>18612340</v>
      </c>
      <c r="I73" s="24">
        <f>SUM(EC:WC!I73)</f>
        <v>23592551</v>
      </c>
      <c r="J73" s="20">
        <f>SUM(EC:WC!J73)</f>
        <v>25968903</v>
      </c>
      <c r="K73" s="21">
        <f>SUM(EC:WC!K73)</f>
        <v>27851712</v>
      </c>
    </row>
    <row r="74" spans="1:11" ht="13.5" x14ac:dyDescent="0.25">
      <c r="A74" s="25" t="s">
        <v>44</v>
      </c>
      <c r="B74" s="13"/>
      <c r="C74" s="20">
        <f>SUM(EC:WC!C74)</f>
        <v>82496074</v>
      </c>
      <c r="D74" s="20">
        <f>SUM(EC:WC!D74)</f>
        <v>97443727</v>
      </c>
      <c r="E74" s="21">
        <f>SUM(EC:WC!E74)</f>
        <v>104578311</v>
      </c>
      <c r="F74" s="26">
        <f>SUM(EC:WC!F74)</f>
        <v>124676465</v>
      </c>
      <c r="G74" s="27">
        <f>SUM(EC:WC!G74)</f>
        <v>169037403</v>
      </c>
      <c r="H74" s="28">
        <f>SUM(EC:WC!H74)</f>
        <v>168853700</v>
      </c>
      <c r="I74" s="24">
        <f>SUM(EC:WC!I74)</f>
        <v>147882927</v>
      </c>
      <c r="J74" s="20">
        <f>SUM(EC:WC!J74)</f>
        <v>167443292</v>
      </c>
      <c r="K74" s="21">
        <f>SUM(EC:WC!K74)</f>
        <v>181151742</v>
      </c>
    </row>
    <row r="75" spans="1:11" ht="13.5" x14ac:dyDescent="0.25">
      <c r="A75" s="25" t="s">
        <v>40</v>
      </c>
      <c r="B75" s="13"/>
      <c r="C75" s="20">
        <f>SUM(EC:WC!C75)</f>
        <v>319910288</v>
      </c>
      <c r="D75" s="20">
        <f>SUM(EC:WC!D75)</f>
        <v>359492280</v>
      </c>
      <c r="E75" s="21">
        <f>SUM(EC:WC!E75)</f>
        <v>516979660</v>
      </c>
      <c r="F75" s="26">
        <f>SUM(EC:WC!F75)</f>
        <v>562586990</v>
      </c>
      <c r="G75" s="27">
        <f>SUM(EC:WC!G75)</f>
        <v>338590153</v>
      </c>
      <c r="H75" s="28">
        <f>SUM(EC:WC!H75)</f>
        <v>521883909</v>
      </c>
      <c r="I75" s="24">
        <f>SUM(EC:WC!I75)</f>
        <v>608140806</v>
      </c>
      <c r="J75" s="20">
        <f>SUM(EC:WC!J75)</f>
        <v>428134605</v>
      </c>
      <c r="K75" s="21">
        <f>SUM(EC:WC!K75)</f>
        <v>464076773</v>
      </c>
    </row>
    <row r="76" spans="1:11" ht="13.5" x14ac:dyDescent="0.25">
      <c r="A76" s="25" t="s">
        <v>33</v>
      </c>
      <c r="B76" s="13"/>
      <c r="C76" s="20">
        <f>SUM(EC:WC!C76)</f>
        <v>179333289</v>
      </c>
      <c r="D76" s="20">
        <f>SUM(EC:WC!D76)</f>
        <v>190914142</v>
      </c>
      <c r="E76" s="21">
        <f>SUM(EC:WC!E76)</f>
        <v>181199127</v>
      </c>
      <c r="F76" s="26">
        <f>SUM(EC:WC!F76)</f>
        <v>209767244</v>
      </c>
      <c r="G76" s="27">
        <f>SUM(EC:WC!G76)</f>
        <v>152268520</v>
      </c>
      <c r="H76" s="28">
        <f>SUM(EC:WC!H76)</f>
        <v>154725813</v>
      </c>
      <c r="I76" s="24">
        <f>SUM(EC:WC!I76)</f>
        <v>179766742</v>
      </c>
      <c r="J76" s="20">
        <f>SUM(EC:WC!J76)</f>
        <v>193878501</v>
      </c>
      <c r="K76" s="21">
        <f>SUM(EC:WC!K76)</f>
        <v>214162985</v>
      </c>
    </row>
    <row r="77" spans="1:11" ht="13.5" x14ac:dyDescent="0.25">
      <c r="A77" s="25" t="s">
        <v>34</v>
      </c>
      <c r="B77" s="13"/>
      <c r="C77" s="20">
        <f>SUM(EC:WC!C77)</f>
        <v>142222276</v>
      </c>
      <c r="D77" s="20">
        <f>SUM(EC:WC!D77)</f>
        <v>158662168</v>
      </c>
      <c r="E77" s="21">
        <f>SUM(EC:WC!E77)</f>
        <v>196938534</v>
      </c>
      <c r="F77" s="26">
        <f>SUM(EC:WC!F77)</f>
        <v>242446624</v>
      </c>
      <c r="G77" s="27">
        <f>SUM(EC:WC!G77)</f>
        <v>223133560</v>
      </c>
      <c r="H77" s="28">
        <f>SUM(EC:WC!H77)</f>
        <v>217529471</v>
      </c>
      <c r="I77" s="24">
        <f>SUM(EC:WC!I77)</f>
        <v>271298819</v>
      </c>
      <c r="J77" s="20">
        <f>SUM(EC:WC!J77)</f>
        <v>294540576</v>
      </c>
      <c r="K77" s="21">
        <f>SUM(EC:WC!K77)</f>
        <v>321335069</v>
      </c>
    </row>
    <row r="78" spans="1:11" ht="13.5" x14ac:dyDescent="0.25">
      <c r="A78" s="29" t="s">
        <v>56</v>
      </c>
      <c r="B78" s="13"/>
      <c r="C78" s="30">
        <f>SUM(EC:WC!C78)</f>
        <v>2331157987</v>
      </c>
      <c r="D78" s="30">
        <f>SUM(EC:WC!D78)</f>
        <v>2629449807</v>
      </c>
      <c r="E78" s="31">
        <f>SUM(EC:WC!E78)</f>
        <v>3093769633</v>
      </c>
      <c r="F78" s="32">
        <f>SUM(EC:WC!F78)</f>
        <v>3548439796</v>
      </c>
      <c r="G78" s="30">
        <f>SUM(EC:WC!G78)</f>
        <v>3349462221</v>
      </c>
      <c r="H78" s="33">
        <f>SUM(EC:WC!H78)</f>
        <v>3596717089</v>
      </c>
      <c r="I78" s="34">
        <f>SUM(EC:WC!I78)</f>
        <v>3697162971</v>
      </c>
      <c r="J78" s="30">
        <f>SUM(EC:WC!J78)</f>
        <v>3814941889</v>
      </c>
      <c r="K78" s="31">
        <f>SUM(EC:WC!K78)</f>
        <v>4109781647</v>
      </c>
    </row>
    <row r="79" spans="1:11" ht="13.5" x14ac:dyDescent="0.25">
      <c r="A79" s="35" t="s">
        <v>36</v>
      </c>
      <c r="B79" s="13" t="s">
        <v>37</v>
      </c>
      <c r="C79" s="36"/>
      <c r="D79" s="83">
        <f>(D78-C78)/C78</f>
        <v>0.12795864615931757</v>
      </c>
      <c r="E79" s="94">
        <f t="shared" ref="E79" si="40">(E78-D78)/D78</f>
        <v>0.17658440361322325</v>
      </c>
      <c r="F79" s="85">
        <f t="shared" ref="F79" si="41">(F78-E78)/E78</f>
        <v>0.14696316045972385</v>
      </c>
      <c r="G79" s="83">
        <f t="shared" ref="G79" si="42">(G78-F78)/F78</f>
        <v>-5.6074665610587125E-2</v>
      </c>
      <c r="H79" s="94">
        <f t="shared" ref="H79" si="43">(H78-G78)/G78</f>
        <v>7.3819273568692681E-2</v>
      </c>
      <c r="I79" s="85">
        <f t="shared" ref="I79" si="44">(I78-H78)/H78</f>
        <v>2.7927101163224128E-2</v>
      </c>
      <c r="J79" s="83">
        <f t="shared" ref="J79" si="45">(J78-I78)/I78</f>
        <v>3.1856566487287803E-2</v>
      </c>
      <c r="K79" s="94">
        <f t="shared" ref="K79" si="46">(K78-J78)/J78</f>
        <v>7.7285517467550607E-2</v>
      </c>
    </row>
    <row r="80" spans="1:11" ht="13.5" x14ac:dyDescent="0.25">
      <c r="A80" s="46" t="s">
        <v>57</v>
      </c>
      <c r="B80" s="61"/>
      <c r="C80" s="48">
        <f>SUM(EC:WC!C80)</f>
        <v>2439691432</v>
      </c>
      <c r="D80" s="48">
        <f>SUM(EC:WC!D80)</f>
        <v>2794716073</v>
      </c>
      <c r="E80" s="62">
        <f>SUM(EC:WC!E80)</f>
        <v>3225065848</v>
      </c>
      <c r="F80" s="63">
        <f>SUM(EC:WC!F80)</f>
        <v>3760982713</v>
      </c>
      <c r="G80" s="48">
        <f>SUM(EC:WC!G80)</f>
        <v>3592543980</v>
      </c>
      <c r="H80" s="62">
        <f>SUM(EC:WC!H80)</f>
        <v>3845048694</v>
      </c>
      <c r="I80" s="63">
        <f>SUM(EC:WC!I80)</f>
        <v>4003317941</v>
      </c>
      <c r="J80" s="48">
        <f>SUM(EC:WC!J80)</f>
        <v>4140528292</v>
      </c>
      <c r="K80" s="62">
        <f>SUM(EC:WC!K80)</f>
        <v>4455034321</v>
      </c>
    </row>
    <row r="81" spans="1:11" ht="13.5" x14ac:dyDescent="0.25">
      <c r="A81" s="29" t="s">
        <v>58</v>
      </c>
      <c r="B81" s="64"/>
      <c r="C81" s="75">
        <f>SUM(EC:WC!C81)</f>
        <v>28240462401</v>
      </c>
      <c r="D81" s="75">
        <f>SUM(EC:WC!D81)</f>
        <v>32511926272</v>
      </c>
      <c r="E81" s="76">
        <f>SUM(EC:WC!E81)</f>
        <v>37829375385</v>
      </c>
      <c r="F81" s="77">
        <f>SUM(EC:WC!F81)</f>
        <v>45253734352</v>
      </c>
      <c r="G81" s="75">
        <f>SUM(EC:WC!G81)</f>
        <v>42979482656</v>
      </c>
      <c r="H81" s="76">
        <f>SUM(EC:WC!H81)</f>
        <v>43884815281</v>
      </c>
      <c r="I81" s="77">
        <f>SUM(EC:WC!I81)</f>
        <v>52550609285</v>
      </c>
      <c r="J81" s="75">
        <f>SUM(EC:WC!J81)</f>
        <v>56117338256</v>
      </c>
      <c r="K81" s="76">
        <f>SUM(EC:WC!K81)</f>
        <v>60543368305</v>
      </c>
    </row>
    <row r="82" spans="1:11" ht="13.5" x14ac:dyDescent="0.25">
      <c r="A82" s="68" t="s">
        <v>36</v>
      </c>
      <c r="B82" s="69" t="s">
        <v>37</v>
      </c>
      <c r="C82" s="104"/>
      <c r="D82" s="83">
        <f>(D81-C81)/C81</f>
        <v>0.15125332617955811</v>
      </c>
      <c r="E82" s="94">
        <f t="shared" ref="E82" si="47">(E81-D81)/D81</f>
        <v>0.16355380079646362</v>
      </c>
      <c r="F82" s="85">
        <f t="shared" ref="F82" si="48">(F81-E81)/E81</f>
        <v>0.19625909472308883</v>
      </c>
      <c r="G82" s="83">
        <f t="shared" ref="G82" si="49">(G81-F81)/F81</f>
        <v>-5.0255558542639675E-2</v>
      </c>
      <c r="H82" s="94">
        <f t="shared" ref="H82" si="50">(H81-G81)/G81</f>
        <v>2.1064297870826375E-2</v>
      </c>
      <c r="I82" s="85">
        <f t="shared" ref="I82" si="51">(I81-H81)/H81</f>
        <v>0.19746679913113066</v>
      </c>
      <c r="J82" s="83">
        <f t="shared" ref="J82" si="52">(J81-I81)/I81</f>
        <v>6.7872266744927814E-2</v>
      </c>
      <c r="K82" s="94">
        <f t="shared" ref="K82" si="53">(K81-J81)/J81</f>
        <v>7.8870990438089317E-2</v>
      </c>
    </row>
    <row r="83" spans="1:11" ht="13.5" x14ac:dyDescent="0.25">
      <c r="A83" s="73" t="s">
        <v>59</v>
      </c>
      <c r="B83" s="74" t="s">
        <v>60</v>
      </c>
      <c r="C83" s="75">
        <f>C26+C39+C65+C78</f>
        <v>26979988622</v>
      </c>
      <c r="D83" s="75">
        <f t="shared" ref="D83:K83" si="54">D26+D39+D65+D78</f>
        <v>31018407875</v>
      </c>
      <c r="E83" s="76">
        <f t="shared" si="54"/>
        <v>36277297463</v>
      </c>
      <c r="F83" s="77">
        <f t="shared" si="54"/>
        <v>43375855248</v>
      </c>
      <c r="G83" s="75">
        <f t="shared" si="54"/>
        <v>41302462367</v>
      </c>
      <c r="H83" s="76">
        <f t="shared" si="54"/>
        <v>42138035456</v>
      </c>
      <c r="I83" s="77">
        <f t="shared" si="54"/>
        <v>50440199194</v>
      </c>
      <c r="J83" s="75">
        <f t="shared" si="54"/>
        <v>53864162192</v>
      </c>
      <c r="K83" s="76">
        <f t="shared" si="54"/>
        <v>57947693565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tabSelected="1" workbookViewId="0">
      <selection activeCell="O8" sqref="O8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256" width="9.140625" style="1"/>
    <col min="257" max="257" width="35.7109375" style="1" customWidth="1"/>
    <col min="258" max="258" width="3.85546875" style="1" bestFit="1" customWidth="1"/>
    <col min="259" max="267" width="9.7109375" style="1" customWidth="1"/>
    <col min="268" max="512" width="9.140625" style="1"/>
    <col min="513" max="513" width="35.7109375" style="1" customWidth="1"/>
    <col min="514" max="514" width="3.85546875" style="1" bestFit="1" customWidth="1"/>
    <col min="515" max="523" width="9.7109375" style="1" customWidth="1"/>
    <col min="524" max="768" width="9.140625" style="1"/>
    <col min="769" max="769" width="35.7109375" style="1" customWidth="1"/>
    <col min="770" max="770" width="3.85546875" style="1" bestFit="1" customWidth="1"/>
    <col min="771" max="779" width="9.7109375" style="1" customWidth="1"/>
    <col min="780" max="1024" width="9.140625" style="1"/>
    <col min="1025" max="1025" width="35.7109375" style="1" customWidth="1"/>
    <col min="1026" max="1026" width="3.85546875" style="1" bestFit="1" customWidth="1"/>
    <col min="1027" max="1035" width="9.7109375" style="1" customWidth="1"/>
    <col min="1036" max="1280" width="9.140625" style="1"/>
    <col min="1281" max="1281" width="35.7109375" style="1" customWidth="1"/>
    <col min="1282" max="1282" width="3.85546875" style="1" bestFit="1" customWidth="1"/>
    <col min="1283" max="1291" width="9.7109375" style="1" customWidth="1"/>
    <col min="1292" max="1536" width="9.140625" style="1"/>
    <col min="1537" max="1537" width="35.7109375" style="1" customWidth="1"/>
    <col min="1538" max="1538" width="3.85546875" style="1" bestFit="1" customWidth="1"/>
    <col min="1539" max="1547" width="9.7109375" style="1" customWidth="1"/>
    <col min="1548" max="1792" width="9.140625" style="1"/>
    <col min="1793" max="1793" width="35.7109375" style="1" customWidth="1"/>
    <col min="1794" max="1794" width="3.85546875" style="1" bestFit="1" customWidth="1"/>
    <col min="1795" max="1803" width="9.7109375" style="1" customWidth="1"/>
    <col min="1804" max="2048" width="9.140625" style="1"/>
    <col min="2049" max="2049" width="35.7109375" style="1" customWidth="1"/>
    <col min="2050" max="2050" width="3.85546875" style="1" bestFit="1" customWidth="1"/>
    <col min="2051" max="2059" width="9.7109375" style="1" customWidth="1"/>
    <col min="2060" max="2304" width="9.140625" style="1"/>
    <col min="2305" max="2305" width="35.7109375" style="1" customWidth="1"/>
    <col min="2306" max="2306" width="3.85546875" style="1" bestFit="1" customWidth="1"/>
    <col min="2307" max="2315" width="9.7109375" style="1" customWidth="1"/>
    <col min="2316" max="2560" width="9.140625" style="1"/>
    <col min="2561" max="2561" width="35.7109375" style="1" customWidth="1"/>
    <col min="2562" max="2562" width="3.85546875" style="1" bestFit="1" customWidth="1"/>
    <col min="2563" max="2571" width="9.7109375" style="1" customWidth="1"/>
    <col min="2572" max="2816" width="9.140625" style="1"/>
    <col min="2817" max="2817" width="35.7109375" style="1" customWidth="1"/>
    <col min="2818" max="2818" width="3.85546875" style="1" bestFit="1" customWidth="1"/>
    <col min="2819" max="2827" width="9.7109375" style="1" customWidth="1"/>
    <col min="2828" max="3072" width="9.140625" style="1"/>
    <col min="3073" max="3073" width="35.7109375" style="1" customWidth="1"/>
    <col min="3074" max="3074" width="3.85546875" style="1" bestFit="1" customWidth="1"/>
    <col min="3075" max="3083" width="9.7109375" style="1" customWidth="1"/>
    <col min="3084" max="3328" width="9.140625" style="1"/>
    <col min="3329" max="3329" width="35.7109375" style="1" customWidth="1"/>
    <col min="3330" max="3330" width="3.85546875" style="1" bestFit="1" customWidth="1"/>
    <col min="3331" max="3339" width="9.7109375" style="1" customWidth="1"/>
    <col min="3340" max="3584" width="9.140625" style="1"/>
    <col min="3585" max="3585" width="35.7109375" style="1" customWidth="1"/>
    <col min="3586" max="3586" width="3.85546875" style="1" bestFit="1" customWidth="1"/>
    <col min="3587" max="3595" width="9.7109375" style="1" customWidth="1"/>
    <col min="3596" max="3840" width="9.140625" style="1"/>
    <col min="3841" max="3841" width="35.7109375" style="1" customWidth="1"/>
    <col min="3842" max="3842" width="3.85546875" style="1" bestFit="1" customWidth="1"/>
    <col min="3843" max="3851" width="9.7109375" style="1" customWidth="1"/>
    <col min="3852" max="4096" width="9.140625" style="1"/>
    <col min="4097" max="4097" width="35.7109375" style="1" customWidth="1"/>
    <col min="4098" max="4098" width="3.85546875" style="1" bestFit="1" customWidth="1"/>
    <col min="4099" max="4107" width="9.7109375" style="1" customWidth="1"/>
    <col min="4108" max="4352" width="9.140625" style="1"/>
    <col min="4353" max="4353" width="35.7109375" style="1" customWidth="1"/>
    <col min="4354" max="4354" width="3.85546875" style="1" bestFit="1" customWidth="1"/>
    <col min="4355" max="4363" width="9.7109375" style="1" customWidth="1"/>
    <col min="4364" max="4608" width="9.140625" style="1"/>
    <col min="4609" max="4609" width="35.7109375" style="1" customWidth="1"/>
    <col min="4610" max="4610" width="3.85546875" style="1" bestFit="1" customWidth="1"/>
    <col min="4611" max="4619" width="9.7109375" style="1" customWidth="1"/>
    <col min="4620" max="4864" width="9.140625" style="1"/>
    <col min="4865" max="4865" width="35.7109375" style="1" customWidth="1"/>
    <col min="4866" max="4866" width="3.85546875" style="1" bestFit="1" customWidth="1"/>
    <col min="4867" max="4875" width="9.7109375" style="1" customWidth="1"/>
    <col min="4876" max="5120" width="9.140625" style="1"/>
    <col min="5121" max="5121" width="35.7109375" style="1" customWidth="1"/>
    <col min="5122" max="5122" width="3.85546875" style="1" bestFit="1" customWidth="1"/>
    <col min="5123" max="5131" width="9.7109375" style="1" customWidth="1"/>
    <col min="5132" max="5376" width="9.140625" style="1"/>
    <col min="5377" max="5377" width="35.7109375" style="1" customWidth="1"/>
    <col min="5378" max="5378" width="3.85546875" style="1" bestFit="1" customWidth="1"/>
    <col min="5379" max="5387" width="9.7109375" style="1" customWidth="1"/>
    <col min="5388" max="5632" width="9.140625" style="1"/>
    <col min="5633" max="5633" width="35.7109375" style="1" customWidth="1"/>
    <col min="5634" max="5634" width="3.85546875" style="1" bestFit="1" customWidth="1"/>
    <col min="5635" max="5643" width="9.7109375" style="1" customWidth="1"/>
    <col min="5644" max="5888" width="9.140625" style="1"/>
    <col min="5889" max="5889" width="35.7109375" style="1" customWidth="1"/>
    <col min="5890" max="5890" width="3.85546875" style="1" bestFit="1" customWidth="1"/>
    <col min="5891" max="5899" width="9.7109375" style="1" customWidth="1"/>
    <col min="5900" max="6144" width="9.140625" style="1"/>
    <col min="6145" max="6145" width="35.7109375" style="1" customWidth="1"/>
    <col min="6146" max="6146" width="3.85546875" style="1" bestFit="1" customWidth="1"/>
    <col min="6147" max="6155" width="9.7109375" style="1" customWidth="1"/>
    <col min="6156" max="6400" width="9.140625" style="1"/>
    <col min="6401" max="6401" width="35.7109375" style="1" customWidth="1"/>
    <col min="6402" max="6402" width="3.85546875" style="1" bestFit="1" customWidth="1"/>
    <col min="6403" max="6411" width="9.7109375" style="1" customWidth="1"/>
    <col min="6412" max="6656" width="9.140625" style="1"/>
    <col min="6657" max="6657" width="35.7109375" style="1" customWidth="1"/>
    <col min="6658" max="6658" width="3.85546875" style="1" bestFit="1" customWidth="1"/>
    <col min="6659" max="6667" width="9.7109375" style="1" customWidth="1"/>
    <col min="6668" max="6912" width="9.140625" style="1"/>
    <col min="6913" max="6913" width="35.7109375" style="1" customWidth="1"/>
    <col min="6914" max="6914" width="3.85546875" style="1" bestFit="1" customWidth="1"/>
    <col min="6915" max="6923" width="9.7109375" style="1" customWidth="1"/>
    <col min="6924" max="7168" width="9.140625" style="1"/>
    <col min="7169" max="7169" width="35.7109375" style="1" customWidth="1"/>
    <col min="7170" max="7170" width="3.85546875" style="1" bestFit="1" customWidth="1"/>
    <col min="7171" max="7179" width="9.7109375" style="1" customWidth="1"/>
    <col min="7180" max="7424" width="9.140625" style="1"/>
    <col min="7425" max="7425" width="35.7109375" style="1" customWidth="1"/>
    <col min="7426" max="7426" width="3.85546875" style="1" bestFit="1" customWidth="1"/>
    <col min="7427" max="7435" width="9.7109375" style="1" customWidth="1"/>
    <col min="7436" max="7680" width="9.140625" style="1"/>
    <col min="7681" max="7681" width="35.7109375" style="1" customWidth="1"/>
    <col min="7682" max="7682" width="3.85546875" style="1" bestFit="1" customWidth="1"/>
    <col min="7683" max="7691" width="9.7109375" style="1" customWidth="1"/>
    <col min="7692" max="7936" width="9.140625" style="1"/>
    <col min="7937" max="7937" width="35.7109375" style="1" customWidth="1"/>
    <col min="7938" max="7938" width="3.85546875" style="1" bestFit="1" customWidth="1"/>
    <col min="7939" max="7947" width="9.7109375" style="1" customWidth="1"/>
    <col min="7948" max="8192" width="9.140625" style="1"/>
    <col min="8193" max="8193" width="35.7109375" style="1" customWidth="1"/>
    <col min="8194" max="8194" width="3.85546875" style="1" bestFit="1" customWidth="1"/>
    <col min="8195" max="8203" width="9.7109375" style="1" customWidth="1"/>
    <col min="8204" max="8448" width="9.140625" style="1"/>
    <col min="8449" max="8449" width="35.7109375" style="1" customWidth="1"/>
    <col min="8450" max="8450" width="3.85546875" style="1" bestFit="1" customWidth="1"/>
    <col min="8451" max="8459" width="9.7109375" style="1" customWidth="1"/>
    <col min="8460" max="8704" width="9.140625" style="1"/>
    <col min="8705" max="8705" width="35.7109375" style="1" customWidth="1"/>
    <col min="8706" max="8706" width="3.85546875" style="1" bestFit="1" customWidth="1"/>
    <col min="8707" max="8715" width="9.7109375" style="1" customWidth="1"/>
    <col min="8716" max="8960" width="9.140625" style="1"/>
    <col min="8961" max="8961" width="35.7109375" style="1" customWidth="1"/>
    <col min="8962" max="8962" width="3.85546875" style="1" bestFit="1" customWidth="1"/>
    <col min="8963" max="8971" width="9.7109375" style="1" customWidth="1"/>
    <col min="8972" max="9216" width="9.140625" style="1"/>
    <col min="9217" max="9217" width="35.7109375" style="1" customWidth="1"/>
    <col min="9218" max="9218" width="3.85546875" style="1" bestFit="1" customWidth="1"/>
    <col min="9219" max="9227" width="9.7109375" style="1" customWidth="1"/>
    <col min="9228" max="9472" width="9.140625" style="1"/>
    <col min="9473" max="9473" width="35.7109375" style="1" customWidth="1"/>
    <col min="9474" max="9474" width="3.85546875" style="1" bestFit="1" customWidth="1"/>
    <col min="9475" max="9483" width="9.7109375" style="1" customWidth="1"/>
    <col min="9484" max="9728" width="9.140625" style="1"/>
    <col min="9729" max="9729" width="35.7109375" style="1" customWidth="1"/>
    <col min="9730" max="9730" width="3.85546875" style="1" bestFit="1" customWidth="1"/>
    <col min="9731" max="9739" width="9.7109375" style="1" customWidth="1"/>
    <col min="9740" max="9984" width="9.140625" style="1"/>
    <col min="9985" max="9985" width="35.7109375" style="1" customWidth="1"/>
    <col min="9986" max="9986" width="3.85546875" style="1" bestFit="1" customWidth="1"/>
    <col min="9987" max="9995" width="9.7109375" style="1" customWidth="1"/>
    <col min="9996" max="10240" width="9.140625" style="1"/>
    <col min="10241" max="10241" width="35.7109375" style="1" customWidth="1"/>
    <col min="10242" max="10242" width="3.85546875" style="1" bestFit="1" customWidth="1"/>
    <col min="10243" max="10251" width="9.7109375" style="1" customWidth="1"/>
    <col min="10252" max="10496" width="9.140625" style="1"/>
    <col min="10497" max="10497" width="35.7109375" style="1" customWidth="1"/>
    <col min="10498" max="10498" width="3.85546875" style="1" bestFit="1" customWidth="1"/>
    <col min="10499" max="10507" width="9.7109375" style="1" customWidth="1"/>
    <col min="10508" max="10752" width="9.140625" style="1"/>
    <col min="10753" max="10753" width="35.7109375" style="1" customWidth="1"/>
    <col min="10754" max="10754" width="3.85546875" style="1" bestFit="1" customWidth="1"/>
    <col min="10755" max="10763" width="9.7109375" style="1" customWidth="1"/>
    <col min="10764" max="11008" width="9.140625" style="1"/>
    <col min="11009" max="11009" width="35.7109375" style="1" customWidth="1"/>
    <col min="11010" max="11010" width="3.85546875" style="1" bestFit="1" customWidth="1"/>
    <col min="11011" max="11019" width="9.7109375" style="1" customWidth="1"/>
    <col min="11020" max="11264" width="9.140625" style="1"/>
    <col min="11265" max="11265" width="35.7109375" style="1" customWidth="1"/>
    <col min="11266" max="11266" width="3.85546875" style="1" bestFit="1" customWidth="1"/>
    <col min="11267" max="11275" width="9.7109375" style="1" customWidth="1"/>
    <col min="11276" max="11520" width="9.140625" style="1"/>
    <col min="11521" max="11521" width="35.7109375" style="1" customWidth="1"/>
    <col min="11522" max="11522" width="3.85546875" style="1" bestFit="1" customWidth="1"/>
    <col min="11523" max="11531" width="9.7109375" style="1" customWidth="1"/>
    <col min="11532" max="11776" width="9.140625" style="1"/>
    <col min="11777" max="11777" width="35.7109375" style="1" customWidth="1"/>
    <col min="11778" max="11778" width="3.85546875" style="1" bestFit="1" customWidth="1"/>
    <col min="11779" max="11787" width="9.7109375" style="1" customWidth="1"/>
    <col min="11788" max="12032" width="9.140625" style="1"/>
    <col min="12033" max="12033" width="35.7109375" style="1" customWidth="1"/>
    <col min="12034" max="12034" width="3.85546875" style="1" bestFit="1" customWidth="1"/>
    <col min="12035" max="12043" width="9.7109375" style="1" customWidth="1"/>
    <col min="12044" max="12288" width="9.140625" style="1"/>
    <col min="12289" max="12289" width="35.7109375" style="1" customWidth="1"/>
    <col min="12290" max="12290" width="3.85546875" style="1" bestFit="1" customWidth="1"/>
    <col min="12291" max="12299" width="9.7109375" style="1" customWidth="1"/>
    <col min="12300" max="12544" width="9.140625" style="1"/>
    <col min="12545" max="12545" width="35.7109375" style="1" customWidth="1"/>
    <col min="12546" max="12546" width="3.85546875" style="1" bestFit="1" customWidth="1"/>
    <col min="12547" max="12555" width="9.7109375" style="1" customWidth="1"/>
    <col min="12556" max="12800" width="9.140625" style="1"/>
    <col min="12801" max="12801" width="35.7109375" style="1" customWidth="1"/>
    <col min="12802" max="12802" width="3.85546875" style="1" bestFit="1" customWidth="1"/>
    <col min="12803" max="12811" width="9.7109375" style="1" customWidth="1"/>
    <col min="12812" max="13056" width="9.140625" style="1"/>
    <col min="13057" max="13057" width="35.7109375" style="1" customWidth="1"/>
    <col min="13058" max="13058" width="3.85546875" style="1" bestFit="1" customWidth="1"/>
    <col min="13059" max="13067" width="9.7109375" style="1" customWidth="1"/>
    <col min="13068" max="13312" width="9.140625" style="1"/>
    <col min="13313" max="13313" width="35.7109375" style="1" customWidth="1"/>
    <col min="13314" max="13314" width="3.85546875" style="1" bestFit="1" customWidth="1"/>
    <col min="13315" max="13323" width="9.7109375" style="1" customWidth="1"/>
    <col min="13324" max="13568" width="9.140625" style="1"/>
    <col min="13569" max="13569" width="35.7109375" style="1" customWidth="1"/>
    <col min="13570" max="13570" width="3.85546875" style="1" bestFit="1" customWidth="1"/>
    <col min="13571" max="13579" width="9.7109375" style="1" customWidth="1"/>
    <col min="13580" max="13824" width="9.140625" style="1"/>
    <col min="13825" max="13825" width="35.7109375" style="1" customWidth="1"/>
    <col min="13826" max="13826" width="3.85546875" style="1" bestFit="1" customWidth="1"/>
    <col min="13827" max="13835" width="9.7109375" style="1" customWidth="1"/>
    <col min="13836" max="14080" width="9.140625" style="1"/>
    <col min="14081" max="14081" width="35.7109375" style="1" customWidth="1"/>
    <col min="14082" max="14082" width="3.85546875" style="1" bestFit="1" customWidth="1"/>
    <col min="14083" max="14091" width="9.7109375" style="1" customWidth="1"/>
    <col min="14092" max="14336" width="9.140625" style="1"/>
    <col min="14337" max="14337" width="35.7109375" style="1" customWidth="1"/>
    <col min="14338" max="14338" width="3.85546875" style="1" bestFit="1" customWidth="1"/>
    <col min="14339" max="14347" width="9.7109375" style="1" customWidth="1"/>
    <col min="14348" max="14592" width="9.140625" style="1"/>
    <col min="14593" max="14593" width="35.7109375" style="1" customWidth="1"/>
    <col min="14594" max="14594" width="3.85546875" style="1" bestFit="1" customWidth="1"/>
    <col min="14595" max="14603" width="9.7109375" style="1" customWidth="1"/>
    <col min="14604" max="14848" width="9.140625" style="1"/>
    <col min="14849" max="14849" width="35.7109375" style="1" customWidth="1"/>
    <col min="14850" max="14850" width="3.85546875" style="1" bestFit="1" customWidth="1"/>
    <col min="14851" max="14859" width="9.7109375" style="1" customWidth="1"/>
    <col min="14860" max="15104" width="9.140625" style="1"/>
    <col min="15105" max="15105" width="35.7109375" style="1" customWidth="1"/>
    <col min="15106" max="15106" width="3.85546875" style="1" bestFit="1" customWidth="1"/>
    <col min="15107" max="15115" width="9.7109375" style="1" customWidth="1"/>
    <col min="15116" max="15360" width="9.140625" style="1"/>
    <col min="15361" max="15361" width="35.7109375" style="1" customWidth="1"/>
    <col min="15362" max="15362" width="3.85546875" style="1" bestFit="1" customWidth="1"/>
    <col min="15363" max="15371" width="9.7109375" style="1" customWidth="1"/>
    <col min="15372" max="15616" width="9.140625" style="1"/>
    <col min="15617" max="15617" width="35.7109375" style="1" customWidth="1"/>
    <col min="15618" max="15618" width="3.85546875" style="1" bestFit="1" customWidth="1"/>
    <col min="15619" max="15627" width="9.7109375" style="1" customWidth="1"/>
    <col min="15628" max="15872" width="9.140625" style="1"/>
    <col min="15873" max="15873" width="35.7109375" style="1" customWidth="1"/>
    <col min="15874" max="15874" width="3.85546875" style="1" bestFit="1" customWidth="1"/>
    <col min="15875" max="15883" width="9.7109375" style="1" customWidth="1"/>
    <col min="15884" max="16128" width="9.140625" style="1"/>
    <col min="16129" max="16129" width="35.7109375" style="1" customWidth="1"/>
    <col min="16130" max="16130" width="3.85546875" style="1" bestFit="1" customWidth="1"/>
    <col min="16131" max="16139" width="9.7109375" style="1" customWidth="1"/>
    <col min="16140" max="16384" width="9.140625" style="1"/>
  </cols>
  <sheetData>
    <row r="1" spans="1:11" ht="18" customHeight="1" x14ac:dyDescent="0.25">
      <c r="A1" s="97" t="s">
        <v>82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6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113817663</v>
      </c>
      <c r="D6" s="20">
        <v>120615436</v>
      </c>
      <c r="E6" s="21">
        <v>133004711</v>
      </c>
      <c r="F6" s="80">
        <v>148543339</v>
      </c>
      <c r="G6" s="81">
        <v>150381672</v>
      </c>
      <c r="H6" s="82">
        <v>146656831</v>
      </c>
      <c r="I6" s="24">
        <v>174004300</v>
      </c>
      <c r="J6" s="20">
        <v>188551234</v>
      </c>
      <c r="K6" s="21">
        <v>204727917</v>
      </c>
    </row>
    <row r="7" spans="1:11" ht="13.5" x14ac:dyDescent="0.25">
      <c r="A7" s="25" t="s">
        <v>28</v>
      </c>
      <c r="B7" s="13"/>
      <c r="C7" s="20">
        <v>11177156</v>
      </c>
      <c r="D7" s="20">
        <v>11062198</v>
      </c>
      <c r="E7" s="21">
        <v>12154073</v>
      </c>
      <c r="F7" s="80">
        <v>14531161</v>
      </c>
      <c r="G7" s="81">
        <v>15057000</v>
      </c>
      <c r="H7" s="82">
        <v>14897547</v>
      </c>
      <c r="I7" s="24">
        <v>6512449</v>
      </c>
      <c r="J7" s="20">
        <v>7017558</v>
      </c>
      <c r="K7" s="21">
        <v>7655253</v>
      </c>
    </row>
    <row r="8" spans="1:11" ht="13.5" x14ac:dyDescent="0.25">
      <c r="A8" s="25" t="s">
        <v>29</v>
      </c>
      <c r="B8" s="13"/>
      <c r="C8" s="20">
        <v>1431756</v>
      </c>
      <c r="D8" s="20">
        <v>1834741</v>
      </c>
      <c r="E8" s="21">
        <v>2006576</v>
      </c>
      <c r="F8" s="80">
        <v>1697005</v>
      </c>
      <c r="G8" s="81">
        <v>2618879</v>
      </c>
      <c r="H8" s="82">
        <v>1861619</v>
      </c>
      <c r="I8" s="24">
        <v>1615595</v>
      </c>
      <c r="J8" s="20">
        <v>1792150</v>
      </c>
      <c r="K8" s="21">
        <v>1986685</v>
      </c>
    </row>
    <row r="9" spans="1:11" ht="13.5" x14ac:dyDescent="0.25">
      <c r="A9" s="25" t="s">
        <v>30</v>
      </c>
      <c r="B9" s="13"/>
      <c r="C9" s="20">
        <v>24199538</v>
      </c>
      <c r="D9" s="20">
        <v>31848204</v>
      </c>
      <c r="E9" s="21">
        <v>16894028</v>
      </c>
      <c r="F9" s="80">
        <v>21025438</v>
      </c>
      <c r="G9" s="81">
        <v>22564120</v>
      </c>
      <c r="H9" s="82">
        <v>21965298</v>
      </c>
      <c r="I9" s="24">
        <v>24747880</v>
      </c>
      <c r="J9" s="20">
        <v>26355002</v>
      </c>
      <c r="K9" s="21">
        <v>28710745</v>
      </c>
    </row>
    <row r="10" spans="1:11" ht="13.5" x14ac:dyDescent="0.25">
      <c r="A10" s="25" t="s">
        <v>31</v>
      </c>
      <c r="B10" s="13"/>
      <c r="C10" s="20">
        <v>1636010</v>
      </c>
      <c r="D10" s="20">
        <v>4245912</v>
      </c>
      <c r="E10" s="21">
        <v>3007457</v>
      </c>
      <c r="F10" s="80">
        <v>4833704</v>
      </c>
      <c r="G10" s="81">
        <v>4514776</v>
      </c>
      <c r="H10" s="82">
        <v>4399006</v>
      </c>
      <c r="I10" s="24">
        <v>7832590</v>
      </c>
      <c r="J10" s="20">
        <v>8437811</v>
      </c>
      <c r="K10" s="21">
        <v>9053408</v>
      </c>
    </row>
    <row r="11" spans="1:11" ht="13.5" x14ac:dyDescent="0.25">
      <c r="A11" s="25" t="s">
        <v>32</v>
      </c>
      <c r="B11" s="13"/>
      <c r="C11" s="20">
        <v>2202476</v>
      </c>
      <c r="D11" s="20">
        <v>2433345</v>
      </c>
      <c r="E11" s="21">
        <v>247692</v>
      </c>
      <c r="F11" s="80">
        <v>392200</v>
      </c>
      <c r="G11" s="81">
        <v>529938</v>
      </c>
      <c r="H11" s="82">
        <v>457118</v>
      </c>
      <c r="I11" s="24">
        <v>368690</v>
      </c>
      <c r="J11" s="20">
        <v>396070</v>
      </c>
      <c r="K11" s="21">
        <v>425090</v>
      </c>
    </row>
    <row r="12" spans="1:11" ht="13.5" x14ac:dyDescent="0.25">
      <c r="A12" s="25" t="s">
        <v>33</v>
      </c>
      <c r="B12" s="13"/>
      <c r="C12" s="20">
        <v>3663999</v>
      </c>
      <c r="D12" s="20">
        <v>3634097</v>
      </c>
      <c r="E12" s="21">
        <v>26736328</v>
      </c>
      <c r="F12" s="80">
        <v>26200165</v>
      </c>
      <c r="G12" s="81">
        <v>24419881</v>
      </c>
      <c r="H12" s="82">
        <v>24378214</v>
      </c>
      <c r="I12" s="24">
        <v>24571348</v>
      </c>
      <c r="J12" s="20">
        <v>26116046</v>
      </c>
      <c r="K12" s="21">
        <v>28018931</v>
      </c>
    </row>
    <row r="13" spans="1:11" ht="13.5" x14ac:dyDescent="0.25">
      <c r="A13" s="25" t="s">
        <v>34</v>
      </c>
      <c r="B13" s="13"/>
      <c r="C13" s="20"/>
      <c r="D13" s="20"/>
      <c r="E13" s="21"/>
      <c r="F13" s="80"/>
      <c r="G13" s="81"/>
      <c r="H13" s="82"/>
      <c r="I13" s="24"/>
      <c r="J13" s="20"/>
      <c r="K13" s="21"/>
    </row>
    <row r="14" spans="1:11" ht="13.5" x14ac:dyDescent="0.25">
      <c r="A14" s="29" t="s">
        <v>35</v>
      </c>
      <c r="B14" s="13"/>
      <c r="C14" s="30">
        <v>158128597</v>
      </c>
      <c r="D14" s="30">
        <v>175673934</v>
      </c>
      <c r="E14" s="31">
        <v>194050866</v>
      </c>
      <c r="F14" s="32">
        <v>217223012</v>
      </c>
      <c r="G14" s="30">
        <v>220086266</v>
      </c>
      <c r="H14" s="33">
        <v>214615633</v>
      </c>
      <c r="I14" s="34">
        <v>239652854</v>
      </c>
      <c r="J14" s="30">
        <v>258665872</v>
      </c>
      <c r="K14" s="31">
        <v>280578030</v>
      </c>
    </row>
    <row r="15" spans="1:11" ht="13.5" x14ac:dyDescent="0.25">
      <c r="A15" s="35" t="s">
        <v>36</v>
      </c>
      <c r="B15" s="13" t="s">
        <v>37</v>
      </c>
      <c r="C15" s="36"/>
      <c r="D15" s="36">
        <v>11.1</v>
      </c>
      <c r="E15" s="37">
        <v>10.5</v>
      </c>
      <c r="F15" s="38">
        <v>11.9</v>
      </c>
      <c r="G15" s="36">
        <v>1.3</v>
      </c>
      <c r="H15" s="39">
        <v>-2.5</v>
      </c>
      <c r="I15" s="40">
        <v>11.7</v>
      </c>
      <c r="J15" s="36">
        <v>7.9</v>
      </c>
      <c r="K15" s="37">
        <v>8.5</v>
      </c>
    </row>
    <row r="16" spans="1:11" ht="13.5" x14ac:dyDescent="0.25">
      <c r="A16" s="19" t="s">
        <v>38</v>
      </c>
      <c r="B16" s="13" t="s">
        <v>39</v>
      </c>
      <c r="C16" s="20">
        <v>2798165</v>
      </c>
      <c r="D16" s="20">
        <v>3890830</v>
      </c>
      <c r="E16" s="21">
        <v>4179018</v>
      </c>
      <c r="F16" s="22">
        <v>6337400</v>
      </c>
      <c r="G16" s="20">
        <v>6337400</v>
      </c>
      <c r="H16" s="23">
        <v>6446888</v>
      </c>
      <c r="I16" s="24">
        <v>7944396</v>
      </c>
      <c r="J16" s="20">
        <v>8617542</v>
      </c>
      <c r="K16" s="21">
        <v>9382775</v>
      </c>
    </row>
    <row r="17" spans="1:11" ht="13.5" x14ac:dyDescent="0.25">
      <c r="A17" s="25" t="s">
        <v>27</v>
      </c>
      <c r="B17" s="13"/>
      <c r="C17" s="20">
        <v>50082299</v>
      </c>
      <c r="D17" s="20">
        <v>61990064</v>
      </c>
      <c r="E17" s="21">
        <v>73890080</v>
      </c>
      <c r="F17" s="80">
        <v>83418428</v>
      </c>
      <c r="G17" s="81">
        <v>80013115</v>
      </c>
      <c r="H17" s="82">
        <v>77566881</v>
      </c>
      <c r="I17" s="24">
        <v>94593454</v>
      </c>
      <c r="J17" s="20">
        <v>102847522</v>
      </c>
      <c r="K17" s="21">
        <v>112493436</v>
      </c>
    </row>
    <row r="18" spans="1:11" ht="13.5" x14ac:dyDescent="0.25">
      <c r="A18" s="25" t="s">
        <v>28</v>
      </c>
      <c r="B18" s="13"/>
      <c r="C18" s="20">
        <v>4493125</v>
      </c>
      <c r="D18" s="20">
        <v>5084885</v>
      </c>
      <c r="E18" s="21">
        <v>6442297</v>
      </c>
      <c r="F18" s="80">
        <v>6784035</v>
      </c>
      <c r="G18" s="81">
        <v>6564960</v>
      </c>
      <c r="H18" s="82">
        <v>6288612</v>
      </c>
      <c r="I18" s="24">
        <v>8286260</v>
      </c>
      <c r="J18" s="20">
        <v>8963584</v>
      </c>
      <c r="K18" s="21">
        <v>9771774</v>
      </c>
    </row>
    <row r="19" spans="1:11" ht="13.5" x14ac:dyDescent="0.25">
      <c r="A19" s="25" t="s">
        <v>29</v>
      </c>
      <c r="B19" s="13"/>
      <c r="C19" s="20">
        <v>2113447</v>
      </c>
      <c r="D19" s="20">
        <v>2685207</v>
      </c>
      <c r="E19" s="21">
        <v>2582121</v>
      </c>
      <c r="F19" s="80">
        <v>2407355</v>
      </c>
      <c r="G19" s="81">
        <v>2424855</v>
      </c>
      <c r="H19" s="82">
        <v>2251017</v>
      </c>
      <c r="I19" s="24">
        <v>3085255</v>
      </c>
      <c r="J19" s="20">
        <v>3321952</v>
      </c>
      <c r="K19" s="21">
        <v>3650831</v>
      </c>
    </row>
    <row r="20" spans="1:11" ht="13.5" x14ac:dyDescent="0.25">
      <c r="A20" s="25" t="s">
        <v>30</v>
      </c>
      <c r="B20" s="13"/>
      <c r="C20" s="20">
        <v>6046355</v>
      </c>
      <c r="D20" s="20">
        <v>8331341</v>
      </c>
      <c r="E20" s="21">
        <v>10545117</v>
      </c>
      <c r="F20" s="80">
        <v>7465583</v>
      </c>
      <c r="G20" s="81">
        <v>7698623</v>
      </c>
      <c r="H20" s="82">
        <v>7347409</v>
      </c>
      <c r="I20" s="24">
        <v>9982863</v>
      </c>
      <c r="J20" s="20">
        <v>10870179</v>
      </c>
      <c r="K20" s="21">
        <v>11802766</v>
      </c>
    </row>
    <row r="21" spans="1:11" ht="13.5" x14ac:dyDescent="0.25">
      <c r="A21" s="25" t="s">
        <v>31</v>
      </c>
      <c r="B21" s="13"/>
      <c r="C21" s="20">
        <v>450954</v>
      </c>
      <c r="D21" s="20">
        <v>656800</v>
      </c>
      <c r="E21" s="21">
        <v>406124</v>
      </c>
      <c r="F21" s="80">
        <v>376347</v>
      </c>
      <c r="G21" s="81">
        <v>517685</v>
      </c>
      <c r="H21" s="82">
        <v>574809</v>
      </c>
      <c r="I21" s="24">
        <v>756410</v>
      </c>
      <c r="J21" s="20">
        <v>823354</v>
      </c>
      <c r="K21" s="21">
        <v>891598</v>
      </c>
    </row>
    <row r="22" spans="1:11" ht="13.5" x14ac:dyDescent="0.25">
      <c r="A22" s="25" t="s">
        <v>32</v>
      </c>
      <c r="B22" s="13"/>
      <c r="C22" s="20">
        <v>791401</v>
      </c>
      <c r="D22" s="20">
        <v>780770</v>
      </c>
      <c r="E22" s="21">
        <v>1158221</v>
      </c>
      <c r="F22" s="80">
        <v>1654025</v>
      </c>
      <c r="G22" s="81">
        <v>1650245</v>
      </c>
      <c r="H22" s="82">
        <v>1399098</v>
      </c>
      <c r="I22" s="24">
        <v>1897830</v>
      </c>
      <c r="J22" s="20">
        <v>2066845</v>
      </c>
      <c r="K22" s="21">
        <v>2258606</v>
      </c>
    </row>
    <row r="23" spans="1:11" ht="13.5" x14ac:dyDescent="0.25">
      <c r="A23" s="25" t="s">
        <v>40</v>
      </c>
      <c r="B23" s="13"/>
      <c r="C23" s="20">
        <v>4939614</v>
      </c>
      <c r="D23" s="20">
        <v>6565994</v>
      </c>
      <c r="E23" s="21">
        <v>8100785</v>
      </c>
      <c r="F23" s="80">
        <v>9708293</v>
      </c>
      <c r="G23" s="81">
        <v>9934659</v>
      </c>
      <c r="H23" s="82">
        <v>9386238</v>
      </c>
      <c r="I23" s="24">
        <v>11443350</v>
      </c>
      <c r="J23" s="20">
        <v>12561611</v>
      </c>
      <c r="K23" s="21">
        <v>13653448</v>
      </c>
    </row>
    <row r="24" spans="1:11" ht="13.5" x14ac:dyDescent="0.25">
      <c r="A24" s="25" t="s">
        <v>33</v>
      </c>
      <c r="B24" s="13"/>
      <c r="C24" s="20">
        <v>3032384</v>
      </c>
      <c r="D24" s="20">
        <v>5875375</v>
      </c>
      <c r="E24" s="21">
        <v>3504969</v>
      </c>
      <c r="F24" s="80">
        <v>3040610</v>
      </c>
      <c r="G24" s="81">
        <v>1553524</v>
      </c>
      <c r="H24" s="82">
        <v>1448661</v>
      </c>
      <c r="I24" s="24">
        <v>2037033</v>
      </c>
      <c r="J24" s="20">
        <v>2123335</v>
      </c>
      <c r="K24" s="21">
        <v>2276282</v>
      </c>
    </row>
    <row r="25" spans="1:11" ht="13.5" x14ac:dyDescent="0.25">
      <c r="A25" s="25" t="s">
        <v>34</v>
      </c>
      <c r="B25" s="13"/>
      <c r="C25" s="20">
        <v>5342410</v>
      </c>
      <c r="D25" s="20">
        <v>6901462</v>
      </c>
      <c r="E25" s="21">
        <v>8412430</v>
      </c>
      <c r="F25" s="80">
        <v>8859483</v>
      </c>
      <c r="G25" s="81">
        <v>8859483</v>
      </c>
      <c r="H25" s="82">
        <v>8705335</v>
      </c>
      <c r="I25" s="24">
        <v>11103477</v>
      </c>
      <c r="J25" s="20">
        <v>12077086</v>
      </c>
      <c r="K25" s="21">
        <v>13198956</v>
      </c>
    </row>
    <row r="26" spans="1:11" ht="13.5" x14ac:dyDescent="0.25">
      <c r="A26" s="29" t="s">
        <v>41</v>
      </c>
      <c r="B26" s="13"/>
      <c r="C26" s="30">
        <f>SUM(C16:C25)</f>
        <v>80090154</v>
      </c>
      <c r="D26" s="30">
        <f t="shared" ref="D26:K26" si="0">SUM(D16:D25)</f>
        <v>102762728</v>
      </c>
      <c r="E26" s="92">
        <f t="shared" si="0"/>
        <v>119221162</v>
      </c>
      <c r="F26" s="93">
        <f t="shared" si="0"/>
        <v>130051559</v>
      </c>
      <c r="G26" s="30">
        <f t="shared" si="0"/>
        <v>125554549</v>
      </c>
      <c r="H26" s="92">
        <f t="shared" si="0"/>
        <v>121414948</v>
      </c>
      <c r="I26" s="93">
        <f t="shared" si="0"/>
        <v>151130328</v>
      </c>
      <c r="J26" s="30">
        <f t="shared" si="0"/>
        <v>164273010</v>
      </c>
      <c r="K26" s="92">
        <f t="shared" si="0"/>
        <v>179380472</v>
      </c>
    </row>
    <row r="27" spans="1:11" ht="13.5" x14ac:dyDescent="0.25">
      <c r="A27" s="35" t="s">
        <v>36</v>
      </c>
      <c r="B27" s="13" t="s">
        <v>37</v>
      </c>
      <c r="C27" s="36"/>
      <c r="D27" s="83">
        <f>(D26-C26)/C26</f>
        <v>0.28308815587993502</v>
      </c>
      <c r="E27" s="94">
        <f t="shared" ref="E27:K27" si="1">(E26-D26)/D26</f>
        <v>0.16015956680324797</v>
      </c>
      <c r="F27" s="85">
        <f t="shared" si="1"/>
        <v>9.0842907570385864E-2</v>
      </c>
      <c r="G27" s="83">
        <f t="shared" si="1"/>
        <v>-3.4578670448694893E-2</v>
      </c>
      <c r="H27" s="94">
        <f t="shared" si="1"/>
        <v>-3.2970537770001467E-2</v>
      </c>
      <c r="I27" s="85">
        <f t="shared" si="1"/>
        <v>0.24474235248200246</v>
      </c>
      <c r="J27" s="83">
        <f t="shared" si="1"/>
        <v>8.6962571800942565E-2</v>
      </c>
      <c r="K27" s="94">
        <f t="shared" si="1"/>
        <v>9.1965576085809839E-2</v>
      </c>
    </row>
    <row r="28" spans="1:11" ht="13.5" x14ac:dyDescent="0.25">
      <c r="A28" s="19" t="s">
        <v>42</v>
      </c>
      <c r="B28" s="13"/>
      <c r="C28" s="20">
        <v>16562574</v>
      </c>
      <c r="D28" s="20">
        <v>17235210</v>
      </c>
      <c r="E28" s="21">
        <v>20467849</v>
      </c>
      <c r="F28" s="22">
        <v>25448004</v>
      </c>
      <c r="G28" s="20">
        <v>23789856</v>
      </c>
      <c r="H28" s="23">
        <v>22844027</v>
      </c>
      <c r="I28" s="24">
        <v>27789545</v>
      </c>
      <c r="J28" s="20">
        <v>29965486</v>
      </c>
      <c r="K28" s="21">
        <v>32508872</v>
      </c>
    </row>
    <row r="29" spans="1:11" ht="13.5" x14ac:dyDescent="0.25">
      <c r="A29" s="25" t="s">
        <v>43</v>
      </c>
      <c r="B29" s="13"/>
      <c r="C29" s="20">
        <v>3251345981</v>
      </c>
      <c r="D29" s="20">
        <v>3558285482</v>
      </c>
      <c r="E29" s="21">
        <v>3972127942</v>
      </c>
      <c r="F29" s="80">
        <v>4945305542</v>
      </c>
      <c r="G29" s="81">
        <v>5024920351</v>
      </c>
      <c r="H29" s="82">
        <v>4993008596</v>
      </c>
      <c r="I29" s="24">
        <v>5744610632</v>
      </c>
      <c r="J29" s="20">
        <v>6274923668</v>
      </c>
      <c r="K29" s="21">
        <v>6926512637</v>
      </c>
    </row>
    <row r="30" spans="1:11" ht="13.5" x14ac:dyDescent="0.25">
      <c r="A30" s="25" t="s">
        <v>28</v>
      </c>
      <c r="B30" s="13"/>
      <c r="C30" s="20">
        <v>413795087</v>
      </c>
      <c r="D30" s="20">
        <v>502225339</v>
      </c>
      <c r="E30" s="21">
        <v>633654660</v>
      </c>
      <c r="F30" s="80">
        <v>859788221</v>
      </c>
      <c r="G30" s="81">
        <v>813113191</v>
      </c>
      <c r="H30" s="82">
        <v>804957204</v>
      </c>
      <c r="I30" s="24">
        <v>1000556820</v>
      </c>
      <c r="J30" s="20">
        <v>1094648142</v>
      </c>
      <c r="K30" s="21">
        <v>1203566367</v>
      </c>
    </row>
    <row r="31" spans="1:11" ht="13.5" x14ac:dyDescent="0.25">
      <c r="A31" s="25" t="s">
        <v>29</v>
      </c>
      <c r="B31" s="13"/>
      <c r="C31" s="20">
        <v>265059424</v>
      </c>
      <c r="D31" s="20">
        <v>365655404</v>
      </c>
      <c r="E31" s="21">
        <v>365503274</v>
      </c>
      <c r="F31" s="80">
        <v>421699841</v>
      </c>
      <c r="G31" s="81">
        <v>426716037</v>
      </c>
      <c r="H31" s="82">
        <v>422219475</v>
      </c>
      <c r="I31" s="24">
        <v>472991710</v>
      </c>
      <c r="J31" s="20">
        <v>518239294</v>
      </c>
      <c r="K31" s="21">
        <v>568729829</v>
      </c>
    </row>
    <row r="32" spans="1:11" ht="13.5" x14ac:dyDescent="0.25">
      <c r="A32" s="25" t="s">
        <v>30</v>
      </c>
      <c r="B32" s="13"/>
      <c r="C32" s="20">
        <v>162319625</v>
      </c>
      <c r="D32" s="20">
        <v>202371146</v>
      </c>
      <c r="E32" s="21">
        <v>215236047</v>
      </c>
      <c r="F32" s="80">
        <v>223394077</v>
      </c>
      <c r="G32" s="81">
        <v>229082147</v>
      </c>
      <c r="H32" s="82">
        <v>225840781</v>
      </c>
      <c r="I32" s="24">
        <v>234844366</v>
      </c>
      <c r="J32" s="20">
        <v>255403859</v>
      </c>
      <c r="K32" s="21">
        <v>279749339</v>
      </c>
    </row>
    <row r="33" spans="1:11" ht="13.5" x14ac:dyDescent="0.25">
      <c r="A33" s="25" t="s">
        <v>31</v>
      </c>
      <c r="B33" s="13"/>
      <c r="C33" s="20">
        <v>6560617</v>
      </c>
      <c r="D33" s="20">
        <v>8404224</v>
      </c>
      <c r="E33" s="21">
        <v>21409512</v>
      </c>
      <c r="F33" s="80">
        <v>19869685</v>
      </c>
      <c r="G33" s="81">
        <v>21957570</v>
      </c>
      <c r="H33" s="82">
        <v>23165866</v>
      </c>
      <c r="I33" s="24">
        <v>23685877</v>
      </c>
      <c r="J33" s="20">
        <v>25751982</v>
      </c>
      <c r="K33" s="21">
        <v>28217932</v>
      </c>
    </row>
    <row r="34" spans="1:11" ht="13.5" x14ac:dyDescent="0.25">
      <c r="A34" s="25" t="s">
        <v>32</v>
      </c>
      <c r="B34" s="13"/>
      <c r="C34" s="20">
        <v>56181379</v>
      </c>
      <c r="D34" s="20">
        <v>67886762</v>
      </c>
      <c r="E34" s="21">
        <v>78962266</v>
      </c>
      <c r="F34" s="80">
        <v>85333657</v>
      </c>
      <c r="G34" s="81">
        <v>84352562</v>
      </c>
      <c r="H34" s="82">
        <v>84564208</v>
      </c>
      <c r="I34" s="24">
        <v>77778021</v>
      </c>
      <c r="J34" s="20">
        <v>85455794</v>
      </c>
      <c r="K34" s="21">
        <v>93775565</v>
      </c>
    </row>
    <row r="35" spans="1:11" ht="13.5" x14ac:dyDescent="0.25">
      <c r="A35" s="25" t="s">
        <v>44</v>
      </c>
      <c r="B35" s="13"/>
      <c r="C35" s="20">
        <v>200935176</v>
      </c>
      <c r="D35" s="20">
        <v>269148723</v>
      </c>
      <c r="E35" s="21">
        <v>320890499</v>
      </c>
      <c r="F35" s="80">
        <v>269508723</v>
      </c>
      <c r="G35" s="81">
        <v>293763772</v>
      </c>
      <c r="H35" s="82">
        <v>294425321</v>
      </c>
      <c r="I35" s="24">
        <v>305786500</v>
      </c>
      <c r="J35" s="20">
        <v>337237004</v>
      </c>
      <c r="K35" s="21">
        <v>368170093</v>
      </c>
    </row>
    <row r="36" spans="1:11" ht="13.5" x14ac:dyDescent="0.25">
      <c r="A36" s="25" t="s">
        <v>40</v>
      </c>
      <c r="B36" s="13"/>
      <c r="C36" s="20">
        <v>-9866429</v>
      </c>
      <c r="D36" s="20">
        <v>14779398</v>
      </c>
      <c r="E36" s="21">
        <v>23361014</v>
      </c>
      <c r="F36" s="80">
        <v>29179518</v>
      </c>
      <c r="G36" s="81">
        <v>25508561</v>
      </c>
      <c r="H36" s="82">
        <v>25060636</v>
      </c>
      <c r="I36" s="24">
        <v>35500433</v>
      </c>
      <c r="J36" s="20">
        <v>40107414</v>
      </c>
      <c r="K36" s="21">
        <v>44835869</v>
      </c>
    </row>
    <row r="37" spans="1:11" ht="13.5" x14ac:dyDescent="0.25">
      <c r="A37" s="25" t="s">
        <v>33</v>
      </c>
      <c r="B37" s="13"/>
      <c r="C37" s="20">
        <v>577321987</v>
      </c>
      <c r="D37" s="20">
        <v>776186320</v>
      </c>
      <c r="E37" s="21">
        <v>782331871</v>
      </c>
      <c r="F37" s="80">
        <v>624567468</v>
      </c>
      <c r="G37" s="81">
        <v>834986099</v>
      </c>
      <c r="H37" s="82">
        <v>837021304</v>
      </c>
      <c r="I37" s="24">
        <v>1061183534</v>
      </c>
      <c r="J37" s="20">
        <v>1168706496</v>
      </c>
      <c r="K37" s="21">
        <v>1283208478</v>
      </c>
    </row>
    <row r="38" spans="1:11" ht="13.5" x14ac:dyDescent="0.25">
      <c r="A38" s="25" t="s">
        <v>34</v>
      </c>
      <c r="B38" s="13"/>
      <c r="C38" s="41">
        <v>4510492</v>
      </c>
      <c r="D38" s="41">
        <v>7503155</v>
      </c>
      <c r="E38" s="42">
        <v>9678721</v>
      </c>
      <c r="F38" s="43">
        <v>8164830</v>
      </c>
      <c r="G38" s="41">
        <v>8835784</v>
      </c>
      <c r="H38" s="44">
        <v>3526789</v>
      </c>
      <c r="I38" s="45">
        <v>7421274</v>
      </c>
      <c r="J38" s="41">
        <v>7973960</v>
      </c>
      <c r="K38" s="42">
        <v>8607537</v>
      </c>
    </row>
    <row r="39" spans="1:11" ht="13.5" x14ac:dyDescent="0.25">
      <c r="A39" s="29" t="s">
        <v>45</v>
      </c>
      <c r="B39" s="13"/>
      <c r="C39" s="30">
        <f>SUM(C28:C38)</f>
        <v>4944725913</v>
      </c>
      <c r="D39" s="30">
        <f t="shared" ref="D39:K39" si="2">SUM(D28:D38)</f>
        <v>5789681163</v>
      </c>
      <c r="E39" s="92">
        <f t="shared" si="2"/>
        <v>6443623655</v>
      </c>
      <c r="F39" s="93">
        <f t="shared" si="2"/>
        <v>7512259566</v>
      </c>
      <c r="G39" s="30">
        <f t="shared" si="2"/>
        <v>7787025930</v>
      </c>
      <c r="H39" s="92">
        <f t="shared" si="2"/>
        <v>7736634207</v>
      </c>
      <c r="I39" s="93">
        <f t="shared" si="2"/>
        <v>8992148712</v>
      </c>
      <c r="J39" s="30">
        <f t="shared" si="2"/>
        <v>9838413099</v>
      </c>
      <c r="K39" s="92">
        <f t="shared" si="2"/>
        <v>10837882518</v>
      </c>
    </row>
    <row r="40" spans="1:11" ht="13.5" x14ac:dyDescent="0.25">
      <c r="A40" s="35" t="s">
        <v>36</v>
      </c>
      <c r="B40" s="13" t="s">
        <v>37</v>
      </c>
      <c r="C40" s="36"/>
      <c r="D40" s="83">
        <f>(D39-C39)/C39</f>
        <v>0.1708800982838217</v>
      </c>
      <c r="E40" s="84">
        <f t="shared" ref="E40:K40" si="3">(E39-D39)/D39</f>
        <v>0.11294965535911325</v>
      </c>
      <c r="F40" s="85">
        <f t="shared" si="3"/>
        <v>0.16584393630294972</v>
      </c>
      <c r="G40" s="83">
        <f t="shared" si="3"/>
        <v>3.6575728192829594E-2</v>
      </c>
      <c r="H40" s="84">
        <f t="shared" si="3"/>
        <v>-6.4712411969584903E-3</v>
      </c>
      <c r="I40" s="85">
        <f t="shared" si="3"/>
        <v>0.16228174570590759</v>
      </c>
      <c r="J40" s="83">
        <f t="shared" si="3"/>
        <v>9.4111475922396867E-2</v>
      </c>
      <c r="K40" s="84">
        <f t="shared" si="3"/>
        <v>0.10158847864414114</v>
      </c>
    </row>
    <row r="41" spans="1:11" ht="13.5" x14ac:dyDescent="0.25">
      <c r="A41" s="46" t="s">
        <v>46</v>
      </c>
      <c r="B41" s="47"/>
      <c r="C41" s="48">
        <f>C14+C26+C39</f>
        <v>5182944664</v>
      </c>
      <c r="D41" s="48">
        <f t="shared" ref="D41:K41" si="4">D14+D26+D39</f>
        <v>6068117825</v>
      </c>
      <c r="E41" s="62">
        <f t="shared" si="4"/>
        <v>6756895683</v>
      </c>
      <c r="F41" s="63">
        <f t="shared" si="4"/>
        <v>7859534137</v>
      </c>
      <c r="G41" s="48">
        <f t="shared" si="4"/>
        <v>8132666745</v>
      </c>
      <c r="H41" s="62">
        <f t="shared" si="4"/>
        <v>8072664788</v>
      </c>
      <c r="I41" s="63">
        <f t="shared" si="4"/>
        <v>9382931894</v>
      </c>
      <c r="J41" s="48">
        <f t="shared" si="4"/>
        <v>10261351981</v>
      </c>
      <c r="K41" s="62">
        <f t="shared" si="4"/>
        <v>11297841020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0.1707857633804751</v>
      </c>
      <c r="E42" s="94">
        <f t="shared" ref="E42:K42" si="5">(E41-D41)/D41</f>
        <v>0.11350766050756439</v>
      </c>
      <c r="F42" s="85">
        <f t="shared" si="5"/>
        <v>0.16318713588759129</v>
      </c>
      <c r="G42" s="83">
        <f t="shared" si="5"/>
        <v>3.475175541438074E-2</v>
      </c>
      <c r="H42" s="94">
        <f t="shared" si="5"/>
        <v>-7.3778944694726945E-3</v>
      </c>
      <c r="I42" s="85">
        <f t="shared" si="5"/>
        <v>0.16230911853886332</v>
      </c>
      <c r="J42" s="83">
        <f t="shared" si="5"/>
        <v>9.3618934563695771E-2</v>
      </c>
      <c r="K42" s="94">
        <f t="shared" si="5"/>
        <v>0.10100901332681807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/>
      <c r="E44" s="21"/>
      <c r="F44" s="80">
        <v>1853380</v>
      </c>
      <c r="G44" s="81">
        <v>1853380</v>
      </c>
      <c r="H44" s="82">
        <v>1853380</v>
      </c>
      <c r="I44" s="24">
        <v>1295200</v>
      </c>
      <c r="J44" s="20">
        <v>1398800</v>
      </c>
      <c r="K44" s="21">
        <v>1510701</v>
      </c>
    </row>
    <row r="45" spans="1:11" ht="13.5" x14ac:dyDescent="0.25">
      <c r="A45" s="25" t="s">
        <v>28</v>
      </c>
      <c r="B45" s="13"/>
      <c r="C45" s="20"/>
      <c r="D45" s="20"/>
      <c r="E45" s="21"/>
      <c r="F45" s="80"/>
      <c r="G45" s="81"/>
      <c r="H45" s="82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80"/>
      <c r="G46" s="81"/>
      <c r="H46" s="82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80"/>
      <c r="G47" s="81"/>
      <c r="H47" s="82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80"/>
      <c r="G48" s="81"/>
      <c r="H48" s="82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80"/>
      <c r="G49" s="81"/>
      <c r="H49" s="82"/>
      <c r="I49" s="24"/>
      <c r="J49" s="20"/>
      <c r="K49" s="21"/>
    </row>
    <row r="50" spans="1:11" ht="13.5" x14ac:dyDescent="0.25">
      <c r="A50" s="25" t="s">
        <v>50</v>
      </c>
      <c r="B50" s="13"/>
      <c r="C50" s="20">
        <v>102265</v>
      </c>
      <c r="D50" s="20">
        <v>329291</v>
      </c>
      <c r="E50" s="21">
        <v>321038</v>
      </c>
      <c r="F50" s="80">
        <v>407800</v>
      </c>
      <c r="G50" s="81">
        <v>392000</v>
      </c>
      <c r="H50" s="82">
        <v>392000</v>
      </c>
      <c r="I50" s="24">
        <v>445800</v>
      </c>
      <c r="J50" s="20">
        <v>378074</v>
      </c>
      <c r="K50" s="21">
        <v>404199</v>
      </c>
    </row>
    <row r="51" spans="1:11" ht="13.5" x14ac:dyDescent="0.25">
      <c r="A51" s="25" t="s">
        <v>51</v>
      </c>
      <c r="B51" s="13"/>
      <c r="C51" s="20"/>
      <c r="D51" s="20"/>
      <c r="E51" s="21"/>
      <c r="F51" s="80"/>
      <c r="G51" s="81"/>
      <c r="H51" s="82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80"/>
      <c r="G52" s="81"/>
      <c r="H52" s="82"/>
      <c r="I52" s="24"/>
      <c r="J52" s="20"/>
      <c r="K52" s="21"/>
    </row>
    <row r="53" spans="1:11" ht="13.5" x14ac:dyDescent="0.25">
      <c r="A53" s="29" t="s">
        <v>52</v>
      </c>
      <c r="B53" s="13"/>
      <c r="C53" s="30">
        <v>102265</v>
      </c>
      <c r="D53" s="30">
        <v>329291</v>
      </c>
      <c r="E53" s="31">
        <v>321038</v>
      </c>
      <c r="F53" s="32">
        <v>2261180</v>
      </c>
      <c r="G53" s="30">
        <v>2245380</v>
      </c>
      <c r="H53" s="33">
        <v>2245380</v>
      </c>
      <c r="I53" s="34">
        <v>1741000</v>
      </c>
      <c r="J53" s="30">
        <v>1776874</v>
      </c>
      <c r="K53" s="31">
        <v>1914900</v>
      </c>
    </row>
    <row r="54" spans="1:11" ht="13.5" x14ac:dyDescent="0.25">
      <c r="A54" s="35" t="s">
        <v>36</v>
      </c>
      <c r="B54" s="13" t="s">
        <v>37</v>
      </c>
      <c r="C54" s="36"/>
      <c r="D54" s="36">
        <v>222</v>
      </c>
      <c r="E54" s="54">
        <v>-2.5</v>
      </c>
      <c r="F54" s="40">
        <v>604.29999999999995</v>
      </c>
      <c r="G54" s="36">
        <v>-0.7</v>
      </c>
      <c r="H54" s="39"/>
      <c r="I54" s="40">
        <v>-22.5</v>
      </c>
      <c r="J54" s="36">
        <v>2.1</v>
      </c>
      <c r="K54" s="54">
        <v>7.8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>
        <v>858157</v>
      </c>
      <c r="E56" s="21">
        <v>1694121</v>
      </c>
      <c r="F56" s="80">
        <v>2281541</v>
      </c>
      <c r="G56" s="81">
        <v>2175454</v>
      </c>
      <c r="H56" s="82">
        <v>2175454</v>
      </c>
      <c r="I56" s="24">
        <v>2559223</v>
      </c>
      <c r="J56" s="20">
        <v>2777057</v>
      </c>
      <c r="K56" s="21">
        <v>3012842</v>
      </c>
    </row>
    <row r="57" spans="1:11" ht="13.5" x14ac:dyDescent="0.25">
      <c r="A57" s="25" t="s">
        <v>28</v>
      </c>
      <c r="B57" s="13"/>
      <c r="C57" s="20"/>
      <c r="D57" s="20"/>
      <c r="E57" s="21"/>
      <c r="F57" s="80"/>
      <c r="G57" s="81"/>
      <c r="H57" s="82"/>
      <c r="I57" s="24"/>
      <c r="J57" s="20"/>
      <c r="K57" s="21"/>
    </row>
    <row r="58" spans="1:11" ht="13.5" x14ac:dyDescent="0.25">
      <c r="A58" s="25" t="s">
        <v>29</v>
      </c>
      <c r="B58" s="13"/>
      <c r="C58" s="20"/>
      <c r="D58" s="20"/>
      <c r="E58" s="21"/>
      <c r="F58" s="80"/>
      <c r="G58" s="81"/>
      <c r="H58" s="82"/>
      <c r="I58" s="24"/>
      <c r="J58" s="20"/>
      <c r="K58" s="21"/>
    </row>
    <row r="59" spans="1:11" ht="13.5" x14ac:dyDescent="0.25">
      <c r="A59" s="25" t="s">
        <v>30</v>
      </c>
      <c r="B59" s="13"/>
      <c r="C59" s="20"/>
      <c r="D59" s="20">
        <v>86150</v>
      </c>
      <c r="E59" s="21">
        <v>115575</v>
      </c>
      <c r="F59" s="80">
        <v>154980</v>
      </c>
      <c r="G59" s="81">
        <v>132480</v>
      </c>
      <c r="H59" s="82">
        <v>132480</v>
      </c>
      <c r="I59" s="24">
        <v>154980</v>
      </c>
      <c r="J59" s="20">
        <v>154980</v>
      </c>
      <c r="K59" s="21">
        <v>154980</v>
      </c>
    </row>
    <row r="60" spans="1:11" ht="13.5" x14ac:dyDescent="0.25">
      <c r="A60" s="25" t="s">
        <v>49</v>
      </c>
      <c r="B60" s="13"/>
      <c r="C60" s="20"/>
      <c r="D60" s="20"/>
      <c r="E60" s="21"/>
      <c r="F60" s="80"/>
      <c r="G60" s="81"/>
      <c r="H60" s="82"/>
      <c r="I60" s="24"/>
      <c r="J60" s="20"/>
      <c r="K60" s="21"/>
    </row>
    <row r="61" spans="1:11" ht="13.5" x14ac:dyDescent="0.25">
      <c r="A61" s="25" t="s">
        <v>32</v>
      </c>
      <c r="B61" s="13"/>
      <c r="C61" s="20"/>
      <c r="D61" s="20"/>
      <c r="E61" s="21"/>
      <c r="F61" s="80"/>
      <c r="G61" s="81"/>
      <c r="H61" s="82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/>
      <c r="E62" s="21"/>
      <c r="F62" s="80"/>
      <c r="G62" s="81"/>
      <c r="H62" s="82"/>
      <c r="I62" s="24"/>
      <c r="J62" s="20"/>
      <c r="K62" s="21"/>
    </row>
    <row r="63" spans="1:11" ht="13.5" x14ac:dyDescent="0.25">
      <c r="A63" s="25" t="s">
        <v>33</v>
      </c>
      <c r="B63" s="13"/>
      <c r="C63" s="20"/>
      <c r="D63" s="20"/>
      <c r="E63" s="21"/>
      <c r="F63" s="80"/>
      <c r="G63" s="81"/>
      <c r="H63" s="82"/>
      <c r="I63" s="24"/>
      <c r="J63" s="20"/>
      <c r="K63" s="21"/>
    </row>
    <row r="64" spans="1:11" ht="13.5" x14ac:dyDescent="0.25">
      <c r="A64" s="25" t="s">
        <v>34</v>
      </c>
      <c r="B64" s="13"/>
      <c r="C64" s="20"/>
      <c r="D64" s="20"/>
      <c r="E64" s="21"/>
      <c r="F64" s="80"/>
      <c r="G64" s="81"/>
      <c r="H64" s="82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>
        <v>944307</v>
      </c>
      <c r="E65" s="31">
        <v>1809696</v>
      </c>
      <c r="F65" s="32">
        <v>2436521</v>
      </c>
      <c r="G65" s="30">
        <v>2307934</v>
      </c>
      <c r="H65" s="33">
        <v>2307934</v>
      </c>
      <c r="I65" s="34">
        <v>2714203</v>
      </c>
      <c r="J65" s="30">
        <v>2932037</v>
      </c>
      <c r="K65" s="56">
        <v>3167822</v>
      </c>
    </row>
    <row r="66" spans="1:11" ht="13.5" x14ac:dyDescent="0.25">
      <c r="A66" s="35" t="s">
        <v>36</v>
      </c>
      <c r="B66" s="13" t="s">
        <v>37</v>
      </c>
      <c r="C66" s="36"/>
      <c r="D66" s="36"/>
      <c r="E66" s="37">
        <v>91.6</v>
      </c>
      <c r="F66" s="38">
        <v>34.6</v>
      </c>
      <c r="G66" s="36">
        <v>-5.3</v>
      </c>
      <c r="H66" s="39"/>
      <c r="I66" s="40">
        <v>17.600000000000001</v>
      </c>
      <c r="J66" s="36">
        <v>8</v>
      </c>
      <c r="K66" s="37">
        <v>8</v>
      </c>
    </row>
    <row r="67" spans="1:11" ht="13.5" x14ac:dyDescent="0.25">
      <c r="A67" s="53" t="s">
        <v>55</v>
      </c>
      <c r="B67" s="13"/>
      <c r="C67" s="20"/>
      <c r="D67" s="81"/>
      <c r="E67" s="87"/>
      <c r="F67" s="80"/>
      <c r="G67" s="81"/>
      <c r="H67" s="82"/>
      <c r="I67" s="88"/>
      <c r="J67" s="20"/>
      <c r="K67" s="21"/>
    </row>
    <row r="68" spans="1:11" ht="13.5" x14ac:dyDescent="0.25">
      <c r="A68" s="25" t="s">
        <v>43</v>
      </c>
      <c r="B68" s="13"/>
      <c r="C68" s="20">
        <v>15615966</v>
      </c>
      <c r="D68" s="20">
        <v>18696202</v>
      </c>
      <c r="E68" s="21">
        <v>22603316</v>
      </c>
      <c r="F68" s="80">
        <v>25198198</v>
      </c>
      <c r="G68" s="81">
        <v>25198198</v>
      </c>
      <c r="H68" s="82">
        <v>25198198</v>
      </c>
      <c r="I68" s="24">
        <v>27666074</v>
      </c>
      <c r="J68" s="20">
        <v>29818692</v>
      </c>
      <c r="K68" s="21">
        <v>32139440</v>
      </c>
    </row>
    <row r="69" spans="1:11" ht="13.5" x14ac:dyDescent="0.25">
      <c r="A69" s="59" t="s">
        <v>28</v>
      </c>
      <c r="B69" s="13"/>
      <c r="C69" s="20"/>
      <c r="D69" s="20"/>
      <c r="E69" s="21"/>
      <c r="F69" s="80"/>
      <c r="G69" s="81"/>
      <c r="H69" s="82"/>
      <c r="I69" s="24"/>
      <c r="J69" s="20"/>
      <c r="K69" s="21"/>
    </row>
    <row r="70" spans="1:11" ht="13.5" x14ac:dyDescent="0.25">
      <c r="A70" s="25" t="s">
        <v>29</v>
      </c>
      <c r="B70" s="13"/>
      <c r="C70" s="20"/>
      <c r="D70" s="20"/>
      <c r="E70" s="21"/>
      <c r="F70" s="80"/>
      <c r="G70" s="81"/>
      <c r="H70" s="82"/>
      <c r="I70" s="24"/>
      <c r="J70" s="20"/>
      <c r="K70" s="21"/>
    </row>
    <row r="71" spans="1:11" ht="13.5" x14ac:dyDescent="0.25">
      <c r="A71" s="25" t="s">
        <v>30</v>
      </c>
      <c r="B71" s="13"/>
      <c r="C71" s="20"/>
      <c r="D71" s="20"/>
      <c r="E71" s="21"/>
      <c r="F71" s="80"/>
      <c r="G71" s="81"/>
      <c r="H71" s="82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80"/>
      <c r="G72" s="81"/>
      <c r="H72" s="82"/>
      <c r="I72" s="24"/>
      <c r="J72" s="20"/>
      <c r="K72" s="21"/>
    </row>
    <row r="73" spans="1:11" ht="13.5" x14ac:dyDescent="0.25">
      <c r="A73" s="25" t="s">
        <v>32</v>
      </c>
      <c r="B73" s="13"/>
      <c r="C73" s="20"/>
      <c r="D73" s="20"/>
      <c r="E73" s="21"/>
      <c r="F73" s="80"/>
      <c r="G73" s="81"/>
      <c r="H73" s="82"/>
      <c r="I73" s="24"/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80"/>
      <c r="G74" s="81"/>
      <c r="H74" s="82"/>
      <c r="I74" s="24"/>
      <c r="J74" s="20"/>
      <c r="K74" s="21"/>
    </row>
    <row r="75" spans="1:11" ht="13.5" x14ac:dyDescent="0.25">
      <c r="A75" s="25" t="s">
        <v>40</v>
      </c>
      <c r="B75" s="13"/>
      <c r="C75" s="20">
        <v>147627528</v>
      </c>
      <c r="D75" s="20">
        <v>163380186</v>
      </c>
      <c r="E75" s="21">
        <v>201238123</v>
      </c>
      <c r="F75" s="80">
        <v>248248162</v>
      </c>
      <c r="G75" s="81">
        <v>229273116</v>
      </c>
      <c r="H75" s="82">
        <v>223268304</v>
      </c>
      <c r="I75" s="24">
        <v>277743108</v>
      </c>
      <c r="J75" s="20">
        <v>301734330</v>
      </c>
      <c r="K75" s="21">
        <v>329493838</v>
      </c>
    </row>
    <row r="76" spans="1:11" ht="13.5" x14ac:dyDescent="0.25">
      <c r="A76" s="25" t="s">
        <v>33</v>
      </c>
      <c r="B76" s="13"/>
      <c r="C76" s="20"/>
      <c r="D76" s="20">
        <v>15</v>
      </c>
      <c r="E76" s="21">
        <v>26</v>
      </c>
      <c r="F76" s="80">
        <v>12</v>
      </c>
      <c r="G76" s="81"/>
      <c r="H76" s="82">
        <v>5</v>
      </c>
      <c r="I76" s="24">
        <v>11</v>
      </c>
      <c r="J76" s="20">
        <v>10</v>
      </c>
      <c r="K76" s="21">
        <v>12</v>
      </c>
    </row>
    <row r="77" spans="1:11" ht="13.5" x14ac:dyDescent="0.25">
      <c r="A77" s="25" t="s">
        <v>34</v>
      </c>
      <c r="B77" s="13"/>
      <c r="C77" s="20">
        <v>138653276</v>
      </c>
      <c r="D77" s="20">
        <v>154267168</v>
      </c>
      <c r="E77" s="21">
        <v>191099534</v>
      </c>
      <c r="F77" s="80">
        <v>236540124</v>
      </c>
      <c r="G77" s="81">
        <v>218394470</v>
      </c>
      <c r="H77" s="82">
        <v>212790381</v>
      </c>
      <c r="I77" s="24">
        <v>264610749</v>
      </c>
      <c r="J77" s="20">
        <v>287288745</v>
      </c>
      <c r="K77" s="21">
        <v>313537343</v>
      </c>
    </row>
    <row r="78" spans="1:11" ht="13.5" x14ac:dyDescent="0.25">
      <c r="A78" s="29" t="s">
        <v>56</v>
      </c>
      <c r="B78" s="13"/>
      <c r="C78" s="30">
        <f>SUM(C68:C77)</f>
        <v>301896770</v>
      </c>
      <c r="D78" s="30">
        <f t="shared" ref="D78:K78" si="6">SUM(D68:D77)</f>
        <v>336343571</v>
      </c>
      <c r="E78" s="92">
        <f t="shared" si="6"/>
        <v>414940999</v>
      </c>
      <c r="F78" s="93">
        <f t="shared" si="6"/>
        <v>509986496</v>
      </c>
      <c r="G78" s="30">
        <f t="shared" si="6"/>
        <v>472865784</v>
      </c>
      <c r="H78" s="92">
        <f t="shared" si="6"/>
        <v>461256888</v>
      </c>
      <c r="I78" s="93">
        <f t="shared" si="6"/>
        <v>570019942</v>
      </c>
      <c r="J78" s="30">
        <f t="shared" si="6"/>
        <v>618841777</v>
      </c>
      <c r="K78" s="92">
        <f t="shared" si="6"/>
        <v>675170633</v>
      </c>
    </row>
    <row r="79" spans="1:11" ht="13.5" x14ac:dyDescent="0.25">
      <c r="A79" s="35" t="s">
        <v>36</v>
      </c>
      <c r="B79" s="13" t="s">
        <v>37</v>
      </c>
      <c r="C79" s="36"/>
      <c r="D79" s="83">
        <f>(D78-C78)/C78</f>
        <v>0.11410125719463643</v>
      </c>
      <c r="E79" s="84">
        <f t="shared" ref="E79:K79" si="7">(E78-D78)/D78</f>
        <v>0.2336819692028542</v>
      </c>
      <c r="F79" s="85">
        <f t="shared" si="7"/>
        <v>0.22905785938014769</v>
      </c>
      <c r="G79" s="83">
        <f t="shared" si="7"/>
        <v>-7.2787637106375466E-2</v>
      </c>
      <c r="H79" s="84">
        <f t="shared" si="7"/>
        <v>-2.4550086711285501E-2</v>
      </c>
      <c r="I79" s="85">
        <f t="shared" si="7"/>
        <v>0.23579713784133235</v>
      </c>
      <c r="J79" s="83">
        <f t="shared" si="7"/>
        <v>8.5649345580263922E-2</v>
      </c>
      <c r="K79" s="84">
        <f t="shared" si="7"/>
        <v>9.1023033824686336E-2</v>
      </c>
    </row>
    <row r="80" spans="1:11" ht="13.5" x14ac:dyDescent="0.25">
      <c r="A80" s="46" t="s">
        <v>57</v>
      </c>
      <c r="B80" s="61"/>
      <c r="C80" s="48">
        <f>C53+C65+C78</f>
        <v>301999035</v>
      </c>
      <c r="D80" s="48">
        <f t="shared" ref="D80:K80" si="8">D53+D65+D78</f>
        <v>337617169</v>
      </c>
      <c r="E80" s="62">
        <f t="shared" si="8"/>
        <v>417071733</v>
      </c>
      <c r="F80" s="63">
        <f t="shared" si="8"/>
        <v>514684197</v>
      </c>
      <c r="G80" s="48">
        <f t="shared" si="8"/>
        <v>477419098</v>
      </c>
      <c r="H80" s="62">
        <f t="shared" si="8"/>
        <v>465810202</v>
      </c>
      <c r="I80" s="63">
        <f t="shared" si="8"/>
        <v>574475145</v>
      </c>
      <c r="J80" s="48">
        <f t="shared" si="8"/>
        <v>623550688</v>
      </c>
      <c r="K80" s="62">
        <f t="shared" si="8"/>
        <v>680253355</v>
      </c>
    </row>
    <row r="81" spans="1:11" ht="13.5" x14ac:dyDescent="0.25">
      <c r="A81" s="29" t="s">
        <v>58</v>
      </c>
      <c r="B81" s="64"/>
      <c r="C81" s="65">
        <f>C41+C80</f>
        <v>5484943699</v>
      </c>
      <c r="D81" s="65">
        <f t="shared" ref="D81:K81" si="9">D41+D80</f>
        <v>6405734994</v>
      </c>
      <c r="E81" s="76">
        <f t="shared" si="9"/>
        <v>7173967416</v>
      </c>
      <c r="F81" s="67">
        <f t="shared" si="9"/>
        <v>8374218334</v>
      </c>
      <c r="G81" s="65">
        <f t="shared" si="9"/>
        <v>8610085843</v>
      </c>
      <c r="H81" s="76">
        <f t="shared" si="9"/>
        <v>8538474990</v>
      </c>
      <c r="I81" s="67">
        <f t="shared" si="9"/>
        <v>9957407039</v>
      </c>
      <c r="J81" s="65">
        <f t="shared" si="9"/>
        <v>10884902669</v>
      </c>
      <c r="K81" s="76">
        <f t="shared" si="9"/>
        <v>11978094375</v>
      </c>
    </row>
    <row r="82" spans="1:11" ht="13.5" x14ac:dyDescent="0.25">
      <c r="A82" s="68" t="s">
        <v>36</v>
      </c>
      <c r="B82" s="69" t="s">
        <v>37</v>
      </c>
      <c r="C82" s="70"/>
      <c r="D82" s="89">
        <f>(D81-C81)/C81</f>
        <v>0.16787616164006863</v>
      </c>
      <c r="E82" s="90">
        <f t="shared" ref="E82:K82" si="10">(E81-D81)/D81</f>
        <v>0.11992884855829551</v>
      </c>
      <c r="F82" s="91">
        <f t="shared" si="10"/>
        <v>0.16730643567227488</v>
      </c>
      <c r="G82" s="89">
        <f t="shared" si="10"/>
        <v>2.8165913473065175E-2</v>
      </c>
      <c r="H82" s="90">
        <f t="shared" si="10"/>
        <v>-8.3170893189432743E-3</v>
      </c>
      <c r="I82" s="91">
        <f t="shared" si="10"/>
        <v>0.16618096916156688</v>
      </c>
      <c r="J82" s="89">
        <f t="shared" si="10"/>
        <v>9.314630067519529E-2</v>
      </c>
      <c r="K82" s="90">
        <f t="shared" si="10"/>
        <v>0.10043192293426652</v>
      </c>
    </row>
    <row r="83" spans="1:11" ht="13.5" x14ac:dyDescent="0.25">
      <c r="A83" s="73" t="s">
        <v>59</v>
      </c>
      <c r="B83" s="74" t="s">
        <v>60</v>
      </c>
      <c r="C83" s="75">
        <f>C26+C39+C65+C78</f>
        <v>5326712837</v>
      </c>
      <c r="D83" s="75">
        <f t="shared" ref="D83:K83" si="11">D26+D39+D65+D78</f>
        <v>6229731769</v>
      </c>
      <c r="E83" s="76">
        <f t="shared" si="11"/>
        <v>6979595512</v>
      </c>
      <c r="F83" s="77">
        <f t="shared" si="11"/>
        <v>8154734142</v>
      </c>
      <c r="G83" s="75">
        <f t="shared" si="11"/>
        <v>8387754197</v>
      </c>
      <c r="H83" s="76">
        <f t="shared" si="11"/>
        <v>8321613977</v>
      </c>
      <c r="I83" s="77">
        <f t="shared" si="11"/>
        <v>9716013185</v>
      </c>
      <c r="J83" s="75">
        <f t="shared" si="11"/>
        <v>10624459923</v>
      </c>
      <c r="K83" s="76">
        <f t="shared" si="11"/>
        <v>11695601445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16384" width="9.140625" style="1"/>
  </cols>
  <sheetData>
    <row r="1" spans="1:11" ht="18" customHeight="1" x14ac:dyDescent="0.25">
      <c r="A1" s="97" t="s">
        <v>74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127774941</v>
      </c>
      <c r="D6" s="20">
        <v>260266930</v>
      </c>
      <c r="E6" s="21">
        <v>191205501</v>
      </c>
      <c r="F6" s="26">
        <v>233305267</v>
      </c>
      <c r="G6" s="27">
        <v>200548996</v>
      </c>
      <c r="H6" s="28">
        <v>215568215</v>
      </c>
      <c r="I6" s="24">
        <v>258970787</v>
      </c>
      <c r="J6" s="20">
        <v>281538813</v>
      </c>
      <c r="K6" s="21">
        <v>294658725</v>
      </c>
    </row>
    <row r="7" spans="1:11" ht="13.5" x14ac:dyDescent="0.25">
      <c r="A7" s="25" t="s">
        <v>28</v>
      </c>
      <c r="B7" s="13"/>
      <c r="C7" s="20">
        <v>3523206</v>
      </c>
      <c r="D7" s="20">
        <v>5887545</v>
      </c>
      <c r="E7" s="21">
        <v>5753777</v>
      </c>
      <c r="F7" s="26">
        <v>9225519</v>
      </c>
      <c r="G7" s="27">
        <v>7162079</v>
      </c>
      <c r="H7" s="28">
        <v>8698893</v>
      </c>
      <c r="I7" s="24">
        <v>8191930</v>
      </c>
      <c r="J7" s="20">
        <v>12160062</v>
      </c>
      <c r="K7" s="21">
        <v>10883762</v>
      </c>
    </row>
    <row r="8" spans="1:11" ht="13.5" x14ac:dyDescent="0.25">
      <c r="A8" s="25" t="s">
        <v>29</v>
      </c>
      <c r="B8" s="13"/>
      <c r="C8" s="20">
        <v>2137231</v>
      </c>
      <c r="D8" s="20">
        <v>2461794</v>
      </c>
      <c r="E8" s="21">
        <v>4044422</v>
      </c>
      <c r="F8" s="26">
        <v>5886946</v>
      </c>
      <c r="G8" s="27">
        <v>4450645</v>
      </c>
      <c r="H8" s="28">
        <v>5882612</v>
      </c>
      <c r="I8" s="24">
        <v>4543069</v>
      </c>
      <c r="J8" s="20">
        <v>4861668</v>
      </c>
      <c r="K8" s="21">
        <v>5003078</v>
      </c>
    </row>
    <row r="9" spans="1:11" ht="13.5" x14ac:dyDescent="0.25">
      <c r="A9" s="25" t="s">
        <v>30</v>
      </c>
      <c r="B9" s="13"/>
      <c r="C9" s="20">
        <v>16135815</v>
      </c>
      <c r="D9" s="20">
        <v>26727191</v>
      </c>
      <c r="E9" s="21">
        <v>33209615</v>
      </c>
      <c r="F9" s="26">
        <v>50328682</v>
      </c>
      <c r="G9" s="27">
        <v>42227503</v>
      </c>
      <c r="H9" s="28">
        <v>44568856</v>
      </c>
      <c r="I9" s="24">
        <v>58616487</v>
      </c>
      <c r="J9" s="20">
        <v>62753918</v>
      </c>
      <c r="K9" s="21">
        <v>64827920</v>
      </c>
    </row>
    <row r="10" spans="1:11" ht="13.5" x14ac:dyDescent="0.25">
      <c r="A10" s="25" t="s">
        <v>31</v>
      </c>
      <c r="B10" s="13"/>
      <c r="C10" s="20">
        <v>2013125</v>
      </c>
      <c r="D10" s="20">
        <v>5351139</v>
      </c>
      <c r="E10" s="21">
        <v>8633277</v>
      </c>
      <c r="F10" s="26">
        <v>11902095</v>
      </c>
      <c r="G10" s="27">
        <v>10700940</v>
      </c>
      <c r="H10" s="28">
        <v>10898511</v>
      </c>
      <c r="I10" s="24">
        <v>13989204</v>
      </c>
      <c r="J10" s="20">
        <v>14992535</v>
      </c>
      <c r="K10" s="21">
        <v>15458734</v>
      </c>
    </row>
    <row r="11" spans="1:11" ht="13.5" x14ac:dyDescent="0.25">
      <c r="A11" s="25" t="s">
        <v>32</v>
      </c>
      <c r="B11" s="13"/>
      <c r="C11" s="20">
        <v>1830387</v>
      </c>
      <c r="D11" s="20">
        <v>1801831</v>
      </c>
      <c r="E11" s="21">
        <v>2010587</v>
      </c>
      <c r="F11" s="26">
        <v>1487645</v>
      </c>
      <c r="G11" s="27">
        <v>1729113</v>
      </c>
      <c r="H11" s="28">
        <v>2286969</v>
      </c>
      <c r="I11" s="24">
        <v>1755972</v>
      </c>
      <c r="J11" s="20">
        <v>1905277</v>
      </c>
      <c r="K11" s="21">
        <v>2060793</v>
      </c>
    </row>
    <row r="12" spans="1:11" ht="13.5" x14ac:dyDescent="0.25">
      <c r="A12" s="25" t="s">
        <v>33</v>
      </c>
      <c r="B12" s="13"/>
      <c r="C12" s="20">
        <v>1542084</v>
      </c>
      <c r="D12" s="20">
        <v>969484</v>
      </c>
      <c r="E12" s="21">
        <v>724512</v>
      </c>
      <c r="F12" s="26">
        <v>3690283</v>
      </c>
      <c r="G12" s="27">
        <v>3606440</v>
      </c>
      <c r="H12" s="28">
        <v>3993865</v>
      </c>
      <c r="I12" s="24">
        <v>3718487</v>
      </c>
      <c r="J12" s="20">
        <v>4161087</v>
      </c>
      <c r="K12" s="21">
        <v>4548191</v>
      </c>
    </row>
    <row r="13" spans="1:11" ht="13.5" x14ac:dyDescent="0.25">
      <c r="A13" s="25" t="s">
        <v>34</v>
      </c>
      <c r="B13" s="13"/>
      <c r="C13" s="20"/>
      <c r="D13" s="20"/>
      <c r="E13" s="21"/>
      <c r="F13" s="26">
        <v>75822</v>
      </c>
      <c r="G13" s="27">
        <v>75822</v>
      </c>
      <c r="H13" s="28">
        <v>75822</v>
      </c>
      <c r="I13" s="24">
        <v>137548</v>
      </c>
      <c r="J13" s="20">
        <v>149245</v>
      </c>
      <c r="K13" s="21">
        <v>60779</v>
      </c>
    </row>
    <row r="14" spans="1:11" ht="13.5" x14ac:dyDescent="0.25">
      <c r="A14" s="29" t="s">
        <v>35</v>
      </c>
      <c r="B14" s="13"/>
      <c r="C14" s="30">
        <v>154956787</v>
      </c>
      <c r="D14" s="30">
        <v>303465913</v>
      </c>
      <c r="E14" s="31">
        <v>245581689</v>
      </c>
      <c r="F14" s="32">
        <v>315902261</v>
      </c>
      <c r="G14" s="30">
        <v>270501539</v>
      </c>
      <c r="H14" s="33">
        <v>291973743</v>
      </c>
      <c r="I14" s="34">
        <v>349923483</v>
      </c>
      <c r="J14" s="30">
        <v>382522605</v>
      </c>
      <c r="K14" s="31">
        <v>397501983</v>
      </c>
    </row>
    <row r="15" spans="1:11" ht="13.5" x14ac:dyDescent="0.25">
      <c r="A15" s="35" t="s">
        <v>36</v>
      </c>
      <c r="B15" s="13" t="s">
        <v>37</v>
      </c>
      <c r="C15" s="36"/>
      <c r="D15" s="36">
        <v>95.8</v>
      </c>
      <c r="E15" s="37">
        <v>-19.100000000000001</v>
      </c>
      <c r="F15" s="38">
        <v>28.6</v>
      </c>
      <c r="G15" s="36">
        <v>-14.4</v>
      </c>
      <c r="H15" s="39">
        <v>7.9</v>
      </c>
      <c r="I15" s="40">
        <v>19.8</v>
      </c>
      <c r="J15" s="36">
        <v>9.3000000000000007</v>
      </c>
      <c r="K15" s="37">
        <v>3.9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72501773</v>
      </c>
      <c r="D17" s="20">
        <v>93614000</v>
      </c>
      <c r="E17" s="21">
        <v>89249678</v>
      </c>
      <c r="F17" s="26">
        <v>122630428</v>
      </c>
      <c r="G17" s="27">
        <v>97253540</v>
      </c>
      <c r="H17" s="28">
        <v>112530886</v>
      </c>
      <c r="I17" s="24">
        <v>163552499</v>
      </c>
      <c r="J17" s="20">
        <v>170220860</v>
      </c>
      <c r="K17" s="21">
        <v>184339613</v>
      </c>
    </row>
    <row r="18" spans="1:11" ht="13.5" x14ac:dyDescent="0.25">
      <c r="A18" s="25" t="s">
        <v>28</v>
      </c>
      <c r="B18" s="13"/>
      <c r="C18" s="20">
        <v>2411447</v>
      </c>
      <c r="D18" s="20">
        <v>4407147</v>
      </c>
      <c r="E18" s="21">
        <v>5415936</v>
      </c>
      <c r="F18" s="26">
        <v>7803218</v>
      </c>
      <c r="G18" s="27">
        <v>4956115</v>
      </c>
      <c r="H18" s="28">
        <v>6059289</v>
      </c>
      <c r="I18" s="24">
        <v>8260978</v>
      </c>
      <c r="J18" s="20">
        <v>8816517</v>
      </c>
      <c r="K18" s="21">
        <v>12093618</v>
      </c>
    </row>
    <row r="19" spans="1:11" ht="13.5" x14ac:dyDescent="0.25">
      <c r="A19" s="25" t="s">
        <v>29</v>
      </c>
      <c r="B19" s="13"/>
      <c r="C19" s="20">
        <v>732349</v>
      </c>
      <c r="D19" s="20">
        <v>1313582</v>
      </c>
      <c r="E19" s="21">
        <v>1229504</v>
      </c>
      <c r="F19" s="26">
        <v>1877447</v>
      </c>
      <c r="G19" s="27">
        <v>1650549</v>
      </c>
      <c r="H19" s="28">
        <v>1912318</v>
      </c>
      <c r="I19" s="24">
        <v>2112097</v>
      </c>
      <c r="J19" s="20">
        <v>2138563</v>
      </c>
      <c r="K19" s="21">
        <v>2315933</v>
      </c>
    </row>
    <row r="20" spans="1:11" ht="13.5" x14ac:dyDescent="0.25">
      <c r="A20" s="25" t="s">
        <v>30</v>
      </c>
      <c r="B20" s="13"/>
      <c r="C20" s="20">
        <v>7987768</v>
      </c>
      <c r="D20" s="20">
        <v>10301933</v>
      </c>
      <c r="E20" s="21">
        <v>13488833</v>
      </c>
      <c r="F20" s="26">
        <v>20311216</v>
      </c>
      <c r="G20" s="27">
        <v>13599776</v>
      </c>
      <c r="H20" s="28">
        <v>15380951</v>
      </c>
      <c r="I20" s="24">
        <v>24233687</v>
      </c>
      <c r="J20" s="20">
        <v>24757904</v>
      </c>
      <c r="K20" s="21">
        <v>26343857</v>
      </c>
    </row>
    <row r="21" spans="1:11" ht="13.5" x14ac:dyDescent="0.25">
      <c r="A21" s="25" t="s">
        <v>31</v>
      </c>
      <c r="B21" s="13"/>
      <c r="C21" s="20">
        <v>288544</v>
      </c>
      <c r="D21" s="20">
        <v>849494</v>
      </c>
      <c r="E21" s="21">
        <v>977829</v>
      </c>
      <c r="F21" s="26">
        <v>1877324</v>
      </c>
      <c r="G21" s="27">
        <v>1584115</v>
      </c>
      <c r="H21" s="28">
        <v>1559232</v>
      </c>
      <c r="I21" s="24">
        <v>2351006</v>
      </c>
      <c r="J21" s="20">
        <v>2272022</v>
      </c>
      <c r="K21" s="21">
        <v>2459048</v>
      </c>
    </row>
    <row r="22" spans="1:11" ht="13.5" x14ac:dyDescent="0.25">
      <c r="A22" s="25" t="s">
        <v>32</v>
      </c>
      <c r="B22" s="13"/>
      <c r="C22" s="20">
        <v>34374</v>
      </c>
      <c r="D22" s="20">
        <v>126572</v>
      </c>
      <c r="E22" s="21">
        <v>197025</v>
      </c>
      <c r="F22" s="26">
        <v>1119335</v>
      </c>
      <c r="G22" s="27">
        <v>933270</v>
      </c>
      <c r="H22" s="28">
        <v>712330</v>
      </c>
      <c r="I22" s="24">
        <v>2948531</v>
      </c>
      <c r="J22" s="20">
        <v>2862293</v>
      </c>
      <c r="K22" s="21">
        <v>3108993</v>
      </c>
    </row>
    <row r="23" spans="1:11" ht="13.5" x14ac:dyDescent="0.25">
      <c r="A23" s="25" t="s">
        <v>40</v>
      </c>
      <c r="B23" s="13"/>
      <c r="C23" s="20">
        <v>3365251</v>
      </c>
      <c r="D23" s="20">
        <v>6127910</v>
      </c>
      <c r="E23" s="21">
        <v>5155309</v>
      </c>
      <c r="F23" s="26">
        <v>10645840</v>
      </c>
      <c r="G23" s="27">
        <v>8963394</v>
      </c>
      <c r="H23" s="28">
        <v>10613270</v>
      </c>
      <c r="I23" s="24">
        <v>14773417</v>
      </c>
      <c r="J23" s="20">
        <v>15821301</v>
      </c>
      <c r="K23" s="21">
        <v>16767862</v>
      </c>
    </row>
    <row r="24" spans="1:11" ht="13.5" x14ac:dyDescent="0.25">
      <c r="A24" s="25" t="s">
        <v>33</v>
      </c>
      <c r="B24" s="13"/>
      <c r="C24" s="20">
        <v>2282549</v>
      </c>
      <c r="D24" s="20">
        <v>3671728</v>
      </c>
      <c r="E24" s="21">
        <v>4207446</v>
      </c>
      <c r="F24" s="26">
        <v>3822347</v>
      </c>
      <c r="G24" s="27">
        <v>3720775</v>
      </c>
      <c r="H24" s="28">
        <v>3789193</v>
      </c>
      <c r="I24" s="24">
        <v>5367784</v>
      </c>
      <c r="J24" s="20">
        <v>5625079</v>
      </c>
      <c r="K24" s="21">
        <v>5965958</v>
      </c>
    </row>
    <row r="25" spans="1:11" ht="13.5" x14ac:dyDescent="0.25">
      <c r="A25" s="25" t="s">
        <v>34</v>
      </c>
      <c r="B25" s="13"/>
      <c r="C25" s="20"/>
      <c r="D25" s="20"/>
      <c r="E25" s="21"/>
      <c r="F25" s="26">
        <v>259930</v>
      </c>
      <c r="G25" s="27"/>
      <c r="H25" s="28"/>
      <c r="I25" s="24">
        <v>71246</v>
      </c>
      <c r="J25" s="20">
        <v>77658</v>
      </c>
      <c r="K25" s="21">
        <v>82317</v>
      </c>
    </row>
    <row r="26" spans="1:11" ht="13.5" x14ac:dyDescent="0.25">
      <c r="A26" s="29" t="s">
        <v>41</v>
      </c>
      <c r="B26" s="13"/>
      <c r="C26" s="30">
        <v>89604055</v>
      </c>
      <c r="D26" s="30">
        <v>120412366</v>
      </c>
      <c r="E26" s="31">
        <v>119921559</v>
      </c>
      <c r="F26" s="32">
        <v>170347085</v>
      </c>
      <c r="G26" s="30">
        <v>132661535</v>
      </c>
      <c r="H26" s="33">
        <v>152557471</v>
      </c>
      <c r="I26" s="34">
        <v>223671245</v>
      </c>
      <c r="J26" s="30">
        <v>232592199</v>
      </c>
      <c r="K26" s="31">
        <v>253477203</v>
      </c>
    </row>
    <row r="27" spans="1:11" ht="13.5" x14ac:dyDescent="0.25">
      <c r="A27" s="35" t="s">
        <v>36</v>
      </c>
      <c r="B27" s="13" t="s">
        <v>37</v>
      </c>
      <c r="C27" s="36"/>
      <c r="D27" s="36">
        <v>34.4</v>
      </c>
      <c r="E27" s="37">
        <v>-0.4</v>
      </c>
      <c r="F27" s="38">
        <v>42</v>
      </c>
      <c r="G27" s="36">
        <v>-22.1</v>
      </c>
      <c r="H27" s="39">
        <v>15</v>
      </c>
      <c r="I27" s="40">
        <v>46.6</v>
      </c>
      <c r="J27" s="36">
        <v>4</v>
      </c>
      <c r="K27" s="37">
        <v>9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1270723182</v>
      </c>
      <c r="D29" s="20">
        <v>1595717030</v>
      </c>
      <c r="E29" s="21">
        <v>1802242641</v>
      </c>
      <c r="F29" s="26">
        <v>2446327341</v>
      </c>
      <c r="G29" s="27">
        <v>2124881427</v>
      </c>
      <c r="H29" s="28">
        <v>2375742136</v>
      </c>
      <c r="I29" s="24">
        <v>2929384154</v>
      </c>
      <c r="J29" s="20">
        <v>3158791449</v>
      </c>
      <c r="K29" s="21">
        <v>3417508369</v>
      </c>
    </row>
    <row r="30" spans="1:11" ht="13.5" x14ac:dyDescent="0.25">
      <c r="A30" s="25" t="s">
        <v>28</v>
      </c>
      <c r="B30" s="13"/>
      <c r="C30" s="20">
        <v>201194330</v>
      </c>
      <c r="D30" s="20">
        <v>267372278</v>
      </c>
      <c r="E30" s="21">
        <v>282994822</v>
      </c>
      <c r="F30" s="26">
        <v>383884792</v>
      </c>
      <c r="G30" s="27">
        <v>330724788</v>
      </c>
      <c r="H30" s="28">
        <v>367125985</v>
      </c>
      <c r="I30" s="24">
        <v>442086451</v>
      </c>
      <c r="J30" s="20">
        <v>476440026</v>
      </c>
      <c r="K30" s="21">
        <v>516701994</v>
      </c>
    </row>
    <row r="31" spans="1:11" ht="13.5" x14ac:dyDescent="0.25">
      <c r="A31" s="25" t="s">
        <v>29</v>
      </c>
      <c r="B31" s="13"/>
      <c r="C31" s="20">
        <v>105588369</v>
      </c>
      <c r="D31" s="20">
        <v>117561720</v>
      </c>
      <c r="E31" s="21">
        <v>136282002</v>
      </c>
      <c r="F31" s="26">
        <v>185698611</v>
      </c>
      <c r="G31" s="27">
        <v>162649271</v>
      </c>
      <c r="H31" s="28">
        <v>180859376</v>
      </c>
      <c r="I31" s="24">
        <v>237858236</v>
      </c>
      <c r="J31" s="20">
        <v>272268981</v>
      </c>
      <c r="K31" s="21">
        <v>298681658</v>
      </c>
    </row>
    <row r="32" spans="1:11" ht="13.5" x14ac:dyDescent="0.25">
      <c r="A32" s="25" t="s">
        <v>30</v>
      </c>
      <c r="B32" s="13"/>
      <c r="C32" s="20">
        <v>69062365</v>
      </c>
      <c r="D32" s="20">
        <v>84946990</v>
      </c>
      <c r="E32" s="21">
        <v>100289003</v>
      </c>
      <c r="F32" s="26">
        <v>131540832</v>
      </c>
      <c r="G32" s="27">
        <v>102169047</v>
      </c>
      <c r="H32" s="28">
        <v>112803349</v>
      </c>
      <c r="I32" s="24">
        <v>119759825</v>
      </c>
      <c r="J32" s="20">
        <v>125647716</v>
      </c>
      <c r="K32" s="21">
        <v>128008202</v>
      </c>
    </row>
    <row r="33" spans="1:11" ht="13.5" x14ac:dyDescent="0.25">
      <c r="A33" s="25" t="s">
        <v>31</v>
      </c>
      <c r="B33" s="13"/>
      <c r="C33" s="20">
        <v>7360357</v>
      </c>
      <c r="D33" s="20">
        <v>3000023</v>
      </c>
      <c r="E33" s="21">
        <v>3546592</v>
      </c>
      <c r="F33" s="26">
        <v>7888659</v>
      </c>
      <c r="G33" s="27">
        <v>3585594</v>
      </c>
      <c r="H33" s="28">
        <v>7973995</v>
      </c>
      <c r="I33" s="24">
        <v>10349250</v>
      </c>
      <c r="J33" s="20">
        <v>11007059</v>
      </c>
      <c r="K33" s="21">
        <v>11323262</v>
      </c>
    </row>
    <row r="34" spans="1:11" ht="13.5" x14ac:dyDescent="0.25">
      <c r="A34" s="25" t="s">
        <v>32</v>
      </c>
      <c r="B34" s="13"/>
      <c r="C34" s="20">
        <v>28049257</v>
      </c>
      <c r="D34" s="20">
        <v>33985604</v>
      </c>
      <c r="E34" s="21">
        <v>40432937</v>
      </c>
      <c r="F34" s="26">
        <v>53443135</v>
      </c>
      <c r="G34" s="27">
        <v>49064703</v>
      </c>
      <c r="H34" s="28">
        <v>50116098</v>
      </c>
      <c r="I34" s="24">
        <v>63082928</v>
      </c>
      <c r="J34" s="20">
        <v>66029363</v>
      </c>
      <c r="K34" s="21">
        <v>67234818</v>
      </c>
    </row>
    <row r="35" spans="1:11" ht="13.5" x14ac:dyDescent="0.25">
      <c r="A35" s="25" t="s">
        <v>44</v>
      </c>
      <c r="B35" s="13"/>
      <c r="C35" s="20">
        <v>98203865</v>
      </c>
      <c r="D35" s="20">
        <v>120409205</v>
      </c>
      <c r="E35" s="21">
        <v>141495561</v>
      </c>
      <c r="F35" s="26">
        <v>102763583</v>
      </c>
      <c r="G35" s="27">
        <v>101861668</v>
      </c>
      <c r="H35" s="28">
        <v>108373203</v>
      </c>
      <c r="I35" s="24">
        <v>123861302</v>
      </c>
      <c r="J35" s="20">
        <v>127258646</v>
      </c>
      <c r="K35" s="21">
        <v>137260092</v>
      </c>
    </row>
    <row r="36" spans="1:11" ht="13.5" x14ac:dyDescent="0.25">
      <c r="A36" s="25" t="s">
        <v>40</v>
      </c>
      <c r="B36" s="13"/>
      <c r="C36" s="20">
        <v>4167268</v>
      </c>
      <c r="D36" s="20">
        <v>19098285</v>
      </c>
      <c r="E36" s="21">
        <v>16636309</v>
      </c>
      <c r="F36" s="26">
        <v>41809830</v>
      </c>
      <c r="G36" s="27">
        <v>18758527</v>
      </c>
      <c r="H36" s="28">
        <v>36842304</v>
      </c>
      <c r="I36" s="24">
        <v>46751290</v>
      </c>
      <c r="J36" s="20">
        <v>47643992</v>
      </c>
      <c r="K36" s="21">
        <v>51203480</v>
      </c>
    </row>
    <row r="37" spans="1:11" ht="13.5" x14ac:dyDescent="0.25">
      <c r="A37" s="25" t="s">
        <v>33</v>
      </c>
      <c r="B37" s="13"/>
      <c r="C37" s="20">
        <v>775025194</v>
      </c>
      <c r="D37" s="20">
        <v>515806650</v>
      </c>
      <c r="E37" s="21">
        <v>450279120</v>
      </c>
      <c r="F37" s="26">
        <v>591008323</v>
      </c>
      <c r="G37" s="27">
        <v>487128626</v>
      </c>
      <c r="H37" s="28">
        <v>514108997</v>
      </c>
      <c r="I37" s="24">
        <v>656776143</v>
      </c>
      <c r="J37" s="20">
        <v>695410305</v>
      </c>
      <c r="K37" s="21">
        <v>760545386</v>
      </c>
    </row>
    <row r="38" spans="1:11" ht="13.5" x14ac:dyDescent="0.25">
      <c r="A38" s="25" t="s">
        <v>34</v>
      </c>
      <c r="B38" s="13"/>
      <c r="C38" s="41">
        <v>463533</v>
      </c>
      <c r="D38" s="41">
        <v>685331</v>
      </c>
      <c r="E38" s="42">
        <v>5024233</v>
      </c>
      <c r="F38" s="43">
        <v>6633014</v>
      </c>
      <c r="G38" s="41">
        <v>7569061</v>
      </c>
      <c r="H38" s="44">
        <v>8346684</v>
      </c>
      <c r="I38" s="45">
        <v>7996978</v>
      </c>
      <c r="J38" s="41">
        <v>8829874</v>
      </c>
      <c r="K38" s="42">
        <v>8075551</v>
      </c>
    </row>
    <row r="39" spans="1:11" ht="13.5" x14ac:dyDescent="0.25">
      <c r="A39" s="29" t="s">
        <v>45</v>
      </c>
      <c r="B39" s="13"/>
      <c r="C39" s="30">
        <v>2559837719</v>
      </c>
      <c r="D39" s="30">
        <v>2758583117</v>
      </c>
      <c r="E39" s="31">
        <v>2979223221</v>
      </c>
      <c r="F39" s="32">
        <v>3950998122</v>
      </c>
      <c r="G39" s="30">
        <v>3388392708</v>
      </c>
      <c r="H39" s="33">
        <v>3762292123</v>
      </c>
      <c r="I39" s="34">
        <v>4637906557</v>
      </c>
      <c r="J39" s="30">
        <v>4989327410</v>
      </c>
      <c r="K39" s="31">
        <v>5396542820</v>
      </c>
    </row>
    <row r="40" spans="1:11" ht="13.5" x14ac:dyDescent="0.25">
      <c r="A40" s="35" t="s">
        <v>36</v>
      </c>
      <c r="B40" s="13" t="s">
        <v>37</v>
      </c>
      <c r="C40" s="36"/>
      <c r="D40" s="36">
        <v>7.8</v>
      </c>
      <c r="E40" s="37">
        <v>8</v>
      </c>
      <c r="F40" s="38">
        <v>32.6</v>
      </c>
      <c r="G40" s="36">
        <v>-14.2</v>
      </c>
      <c r="H40" s="39">
        <v>11</v>
      </c>
      <c r="I40" s="40">
        <v>23.3</v>
      </c>
      <c r="J40" s="36">
        <v>7.6</v>
      </c>
      <c r="K40" s="37">
        <v>8.1999999999999993</v>
      </c>
    </row>
    <row r="41" spans="1:11" ht="13.5" x14ac:dyDescent="0.25">
      <c r="A41" s="46" t="s">
        <v>46</v>
      </c>
      <c r="B41" s="47"/>
      <c r="C41" s="48">
        <v>2804398564</v>
      </c>
      <c r="D41" s="48">
        <v>3182461395</v>
      </c>
      <c r="E41" s="49">
        <v>3344726471</v>
      </c>
      <c r="F41" s="50">
        <v>4437247465</v>
      </c>
      <c r="G41" s="48">
        <v>3791555781</v>
      </c>
      <c r="H41" s="51">
        <v>4206823337</v>
      </c>
      <c r="I41" s="52">
        <v>5211501283</v>
      </c>
      <c r="J41" s="48">
        <v>5604442214</v>
      </c>
      <c r="K41" s="49">
        <v>6047522006</v>
      </c>
    </row>
    <row r="42" spans="1:11" ht="13.5" x14ac:dyDescent="0.25">
      <c r="A42" s="35" t="s">
        <v>47</v>
      </c>
      <c r="B42" s="13" t="s">
        <v>37</v>
      </c>
      <c r="C42" s="36"/>
      <c r="D42" s="36">
        <v>13.5</v>
      </c>
      <c r="E42" s="37">
        <v>5.0999999999999996</v>
      </c>
      <c r="F42" s="38">
        <v>32.700000000000003</v>
      </c>
      <c r="G42" s="36">
        <v>-14.6</v>
      </c>
      <c r="H42" s="39">
        <v>11</v>
      </c>
      <c r="I42" s="40">
        <v>23.9</v>
      </c>
      <c r="J42" s="36">
        <v>7.5</v>
      </c>
      <c r="K42" s="37">
        <v>7.9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>
        <v>7774201</v>
      </c>
      <c r="E44" s="21">
        <v>8296153</v>
      </c>
      <c r="F44" s="26">
        <v>12185178</v>
      </c>
      <c r="G44" s="27">
        <v>9580958</v>
      </c>
      <c r="H44" s="28">
        <v>9580958</v>
      </c>
      <c r="I44" s="24">
        <v>9768736</v>
      </c>
      <c r="J44" s="20">
        <v>10159485</v>
      </c>
      <c r="K44" s="21">
        <v>10565864</v>
      </c>
    </row>
    <row r="45" spans="1:11" ht="13.5" x14ac:dyDescent="0.25">
      <c r="A45" s="25" t="s">
        <v>28</v>
      </c>
      <c r="B45" s="13"/>
      <c r="C45" s="20"/>
      <c r="D45" s="20"/>
      <c r="E45" s="21"/>
      <c r="F45" s="26"/>
      <c r="G45" s="27"/>
      <c r="H45" s="28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26"/>
      <c r="G46" s="27"/>
      <c r="H46" s="28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26"/>
      <c r="G47" s="27"/>
      <c r="H47" s="28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26"/>
      <c r="G48" s="27"/>
      <c r="H48" s="28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26"/>
      <c r="G49" s="27"/>
      <c r="H49" s="28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26"/>
      <c r="G50" s="27"/>
      <c r="H50" s="28"/>
      <c r="I50" s="24">
        <v>760000</v>
      </c>
      <c r="J50" s="20">
        <v>820800</v>
      </c>
      <c r="K50" s="21">
        <v>886464</v>
      </c>
    </row>
    <row r="51" spans="1:11" ht="13.5" x14ac:dyDescent="0.25">
      <c r="A51" s="25" t="s">
        <v>51</v>
      </c>
      <c r="B51" s="13"/>
      <c r="C51" s="20"/>
      <c r="D51" s="20"/>
      <c r="E51" s="21"/>
      <c r="F51" s="26"/>
      <c r="G51" s="27"/>
      <c r="H51" s="28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26"/>
      <c r="G52" s="27"/>
      <c r="H52" s="28"/>
      <c r="I52" s="24"/>
      <c r="J52" s="20"/>
      <c r="K52" s="21"/>
    </row>
    <row r="53" spans="1:11" ht="13.5" x14ac:dyDescent="0.25">
      <c r="A53" s="29" t="s">
        <v>52</v>
      </c>
      <c r="B53" s="13"/>
      <c r="C53" s="30"/>
      <c r="D53" s="30">
        <v>7774201</v>
      </c>
      <c r="E53" s="31">
        <v>8296153</v>
      </c>
      <c r="F53" s="32">
        <v>12185178</v>
      </c>
      <c r="G53" s="30">
        <v>9580958</v>
      </c>
      <c r="H53" s="33">
        <v>9580958</v>
      </c>
      <c r="I53" s="34">
        <v>10528736</v>
      </c>
      <c r="J53" s="30">
        <v>10980285</v>
      </c>
      <c r="K53" s="31">
        <v>11452328</v>
      </c>
    </row>
    <row r="54" spans="1:11" ht="13.5" x14ac:dyDescent="0.25">
      <c r="A54" s="35" t="s">
        <v>36</v>
      </c>
      <c r="B54" s="13" t="s">
        <v>37</v>
      </c>
      <c r="C54" s="36"/>
      <c r="D54" s="36"/>
      <c r="E54" s="54">
        <v>6.7</v>
      </c>
      <c r="F54" s="40">
        <v>46.9</v>
      </c>
      <c r="G54" s="36">
        <v>-21.4</v>
      </c>
      <c r="H54" s="39"/>
      <c r="I54" s="40">
        <v>9.9</v>
      </c>
      <c r="J54" s="36">
        <v>4.3</v>
      </c>
      <c r="K54" s="54">
        <v>4.3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/>
      <c r="E56" s="21"/>
      <c r="F56" s="26">
        <v>750000</v>
      </c>
      <c r="G56" s="27">
        <v>750000</v>
      </c>
      <c r="H56" s="28">
        <v>750000</v>
      </c>
      <c r="I56" s="24">
        <v>5074739</v>
      </c>
      <c r="J56" s="20">
        <v>5466318</v>
      </c>
      <c r="K56" s="21">
        <v>5885781</v>
      </c>
    </row>
    <row r="57" spans="1:11" ht="13.5" x14ac:dyDescent="0.25">
      <c r="A57" s="25" t="s">
        <v>28</v>
      </c>
      <c r="B57" s="13"/>
      <c r="C57" s="20"/>
      <c r="D57" s="20"/>
      <c r="E57" s="21"/>
      <c r="F57" s="26"/>
      <c r="G57" s="27"/>
      <c r="H57" s="28"/>
      <c r="I57" s="24">
        <v>512969</v>
      </c>
      <c r="J57" s="20">
        <v>554006</v>
      </c>
      <c r="K57" s="21">
        <v>598327</v>
      </c>
    </row>
    <row r="58" spans="1:11" ht="13.5" x14ac:dyDescent="0.25">
      <c r="A58" s="25" t="s">
        <v>29</v>
      </c>
      <c r="B58" s="13"/>
      <c r="C58" s="20"/>
      <c r="D58" s="20"/>
      <c r="E58" s="21"/>
      <c r="F58" s="26"/>
      <c r="G58" s="27"/>
      <c r="H58" s="28"/>
      <c r="I58" s="24"/>
      <c r="J58" s="20"/>
      <c r="K58" s="21"/>
    </row>
    <row r="59" spans="1:11" ht="13.5" x14ac:dyDescent="0.25">
      <c r="A59" s="25" t="s">
        <v>30</v>
      </c>
      <c r="B59" s="13"/>
      <c r="C59" s="20"/>
      <c r="D59" s="20"/>
      <c r="E59" s="21"/>
      <c r="F59" s="26"/>
      <c r="G59" s="27"/>
      <c r="H59" s="28"/>
      <c r="I59" s="24">
        <v>518108</v>
      </c>
      <c r="J59" s="20">
        <v>559557</v>
      </c>
      <c r="K59" s="21">
        <v>604321</v>
      </c>
    </row>
    <row r="60" spans="1:11" ht="13.5" x14ac:dyDescent="0.25">
      <c r="A60" s="25" t="s">
        <v>49</v>
      </c>
      <c r="B60" s="13"/>
      <c r="C60" s="20"/>
      <c r="D60" s="20"/>
      <c r="E60" s="21"/>
      <c r="F60" s="26"/>
      <c r="G60" s="27"/>
      <c r="H60" s="28"/>
      <c r="I60" s="24">
        <v>131710</v>
      </c>
      <c r="J60" s="20">
        <v>142247</v>
      </c>
      <c r="K60" s="21">
        <v>153626</v>
      </c>
    </row>
    <row r="61" spans="1:11" ht="13.5" x14ac:dyDescent="0.25">
      <c r="A61" s="25" t="s">
        <v>32</v>
      </c>
      <c r="B61" s="13"/>
      <c r="C61" s="20"/>
      <c r="D61" s="20"/>
      <c r="E61" s="21"/>
      <c r="F61" s="26"/>
      <c r="G61" s="27"/>
      <c r="H61" s="28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/>
      <c r="E62" s="21"/>
      <c r="F62" s="26"/>
      <c r="G62" s="27"/>
      <c r="H62" s="28"/>
      <c r="I62" s="24">
        <v>340671</v>
      </c>
      <c r="J62" s="20">
        <v>367924</v>
      </c>
      <c r="K62" s="21">
        <v>397358</v>
      </c>
    </row>
    <row r="63" spans="1:11" ht="13.5" x14ac:dyDescent="0.25">
      <c r="A63" s="25" t="s">
        <v>33</v>
      </c>
      <c r="B63" s="13"/>
      <c r="C63" s="20"/>
      <c r="D63" s="20"/>
      <c r="E63" s="21"/>
      <c r="F63" s="26"/>
      <c r="G63" s="27"/>
      <c r="H63" s="28"/>
      <c r="I63" s="24">
        <v>231282</v>
      </c>
      <c r="J63" s="20">
        <v>249784</v>
      </c>
      <c r="K63" s="21">
        <v>269767</v>
      </c>
    </row>
    <row r="64" spans="1:11" ht="13.5" x14ac:dyDescent="0.25">
      <c r="A64" s="25" t="s">
        <v>34</v>
      </c>
      <c r="B64" s="13"/>
      <c r="C64" s="20"/>
      <c r="D64" s="20"/>
      <c r="E64" s="21"/>
      <c r="F64" s="26"/>
      <c r="G64" s="27"/>
      <c r="H64" s="28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/>
      <c r="E65" s="31"/>
      <c r="F65" s="32">
        <v>750000</v>
      </c>
      <c r="G65" s="30">
        <v>750000</v>
      </c>
      <c r="H65" s="33">
        <v>750000</v>
      </c>
      <c r="I65" s="34">
        <v>6809477</v>
      </c>
      <c r="J65" s="30">
        <v>7339836</v>
      </c>
      <c r="K65" s="56">
        <v>7909180</v>
      </c>
    </row>
    <row r="66" spans="1:11" ht="13.5" x14ac:dyDescent="0.25">
      <c r="A66" s="35" t="s">
        <v>36</v>
      </c>
      <c r="B66" s="13" t="s">
        <v>37</v>
      </c>
      <c r="C66" s="36"/>
      <c r="D66" s="36"/>
      <c r="E66" s="37"/>
      <c r="F66" s="38"/>
      <c r="G66" s="36"/>
      <c r="H66" s="39"/>
      <c r="I66" s="40">
        <v>807.9</v>
      </c>
      <c r="J66" s="36">
        <v>7.8</v>
      </c>
      <c r="K66" s="37">
        <v>7.8</v>
      </c>
    </row>
    <row r="67" spans="1:11" ht="13.5" x14ac:dyDescent="0.25">
      <c r="A67" s="53" t="s">
        <v>55</v>
      </c>
      <c r="B67" s="13"/>
      <c r="C67" s="20"/>
      <c r="D67" s="27"/>
      <c r="E67" s="57"/>
      <c r="F67" s="26"/>
      <c r="G67" s="27"/>
      <c r="H67" s="28"/>
      <c r="I67" s="58"/>
      <c r="J67" s="20"/>
      <c r="K67" s="21"/>
    </row>
    <row r="68" spans="1:11" ht="13.5" x14ac:dyDescent="0.25">
      <c r="A68" s="25" t="s">
        <v>43</v>
      </c>
      <c r="B68" s="13"/>
      <c r="C68" s="20"/>
      <c r="D68" s="20"/>
      <c r="E68" s="21"/>
      <c r="F68" s="26">
        <v>200000</v>
      </c>
      <c r="G68" s="27">
        <v>200000</v>
      </c>
      <c r="H68" s="28">
        <v>200000</v>
      </c>
      <c r="I68" s="24">
        <v>13184377</v>
      </c>
      <c r="J68" s="20">
        <v>14217527</v>
      </c>
      <c r="K68" s="21">
        <v>15328167</v>
      </c>
    </row>
    <row r="69" spans="1:11" ht="13.5" x14ac:dyDescent="0.25">
      <c r="A69" s="59" t="s">
        <v>28</v>
      </c>
      <c r="B69" s="13"/>
      <c r="C69" s="20"/>
      <c r="D69" s="20"/>
      <c r="E69" s="21"/>
      <c r="F69" s="26"/>
      <c r="G69" s="27"/>
      <c r="H69" s="28"/>
      <c r="I69" s="24">
        <v>1438125</v>
      </c>
      <c r="J69" s="20">
        <v>1553175</v>
      </c>
      <c r="K69" s="21">
        <v>1677429</v>
      </c>
    </row>
    <row r="70" spans="1:11" ht="13.5" x14ac:dyDescent="0.25">
      <c r="A70" s="25" t="s">
        <v>29</v>
      </c>
      <c r="B70" s="13"/>
      <c r="C70" s="20"/>
      <c r="D70" s="20"/>
      <c r="E70" s="21"/>
      <c r="F70" s="26"/>
      <c r="G70" s="27"/>
      <c r="H70" s="28"/>
      <c r="I70" s="24"/>
      <c r="J70" s="20"/>
      <c r="K70" s="21"/>
    </row>
    <row r="71" spans="1:11" ht="13.5" x14ac:dyDescent="0.25">
      <c r="A71" s="25" t="s">
        <v>30</v>
      </c>
      <c r="B71" s="13"/>
      <c r="C71" s="20"/>
      <c r="D71" s="20"/>
      <c r="E71" s="21"/>
      <c r="F71" s="26"/>
      <c r="G71" s="27"/>
      <c r="H71" s="28"/>
      <c r="I71" s="24">
        <v>2565403</v>
      </c>
      <c r="J71" s="20">
        <v>2770635</v>
      </c>
      <c r="K71" s="21">
        <v>2992286</v>
      </c>
    </row>
    <row r="72" spans="1:11" ht="13.5" x14ac:dyDescent="0.25">
      <c r="A72" s="25" t="s">
        <v>49</v>
      </c>
      <c r="B72" s="13"/>
      <c r="C72" s="20"/>
      <c r="D72" s="20"/>
      <c r="E72" s="21"/>
      <c r="F72" s="26"/>
      <c r="G72" s="27"/>
      <c r="H72" s="28"/>
      <c r="I72" s="24">
        <v>606576</v>
      </c>
      <c r="J72" s="20">
        <v>655102</v>
      </c>
      <c r="K72" s="21">
        <v>707510</v>
      </c>
    </row>
    <row r="73" spans="1:11" ht="13.5" x14ac:dyDescent="0.25">
      <c r="A73" s="25" t="s">
        <v>32</v>
      </c>
      <c r="B73" s="13"/>
      <c r="C73" s="20"/>
      <c r="D73" s="20"/>
      <c r="E73" s="21"/>
      <c r="F73" s="26"/>
      <c r="G73" s="27"/>
      <c r="H73" s="28"/>
      <c r="I73" s="24"/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26"/>
      <c r="G74" s="27"/>
      <c r="H74" s="28"/>
      <c r="I74" s="24"/>
      <c r="J74" s="20"/>
      <c r="K74" s="21"/>
    </row>
    <row r="75" spans="1:11" ht="13.5" x14ac:dyDescent="0.25">
      <c r="A75" s="25" t="s">
        <v>40</v>
      </c>
      <c r="B75" s="13"/>
      <c r="C75" s="20"/>
      <c r="D75" s="20"/>
      <c r="E75" s="21"/>
      <c r="F75" s="26"/>
      <c r="G75" s="27"/>
      <c r="H75" s="28"/>
      <c r="I75" s="24">
        <v>1222552</v>
      </c>
      <c r="J75" s="20">
        <v>1320356</v>
      </c>
      <c r="K75" s="21">
        <v>1425985</v>
      </c>
    </row>
    <row r="76" spans="1:11" ht="13.5" x14ac:dyDescent="0.25">
      <c r="A76" s="25" t="s">
        <v>33</v>
      </c>
      <c r="B76" s="13"/>
      <c r="C76" s="20"/>
      <c r="D76" s="20"/>
      <c r="E76" s="21"/>
      <c r="F76" s="26"/>
      <c r="G76" s="27"/>
      <c r="H76" s="28"/>
      <c r="I76" s="24">
        <v>278520</v>
      </c>
      <c r="J76" s="20">
        <v>300802</v>
      </c>
      <c r="K76" s="21">
        <v>324866</v>
      </c>
    </row>
    <row r="77" spans="1:11" ht="13.5" x14ac:dyDescent="0.25">
      <c r="A77" s="25" t="s">
        <v>34</v>
      </c>
      <c r="B77" s="13"/>
      <c r="C77" s="20"/>
      <c r="D77" s="20"/>
      <c r="E77" s="21"/>
      <c r="F77" s="26"/>
      <c r="G77" s="27"/>
      <c r="H77" s="28"/>
      <c r="I77" s="24"/>
      <c r="J77" s="20"/>
      <c r="K77" s="21"/>
    </row>
    <row r="78" spans="1:11" ht="13.5" x14ac:dyDescent="0.25">
      <c r="A78" s="29" t="s">
        <v>56</v>
      </c>
      <c r="B78" s="13"/>
      <c r="C78" s="30"/>
      <c r="D78" s="30"/>
      <c r="E78" s="31"/>
      <c r="F78" s="32">
        <v>200000</v>
      </c>
      <c r="G78" s="30">
        <v>200000</v>
      </c>
      <c r="H78" s="33">
        <v>200000</v>
      </c>
      <c r="I78" s="34">
        <v>19295553</v>
      </c>
      <c r="J78" s="30">
        <v>20817597</v>
      </c>
      <c r="K78" s="31">
        <v>22456243</v>
      </c>
    </row>
    <row r="79" spans="1:11" ht="13.5" x14ac:dyDescent="0.25">
      <c r="A79" s="35" t="s">
        <v>36</v>
      </c>
      <c r="B79" s="13" t="s">
        <v>37</v>
      </c>
      <c r="C79" s="36"/>
      <c r="D79" s="36"/>
      <c r="E79" s="54"/>
      <c r="F79" s="60"/>
      <c r="G79" s="36"/>
      <c r="H79" s="54"/>
      <c r="I79" s="40">
        <v>9547.7999999999993</v>
      </c>
      <c r="J79" s="36">
        <v>7.9</v>
      </c>
      <c r="K79" s="54">
        <v>7.9</v>
      </c>
    </row>
    <row r="80" spans="1:11" ht="13.5" x14ac:dyDescent="0.25">
      <c r="A80" s="46" t="s">
        <v>57</v>
      </c>
      <c r="B80" s="61"/>
      <c r="C80" s="48"/>
      <c r="D80" s="48">
        <v>7774201</v>
      </c>
      <c r="E80" s="62">
        <v>8296153</v>
      </c>
      <c r="F80" s="63">
        <v>13135178</v>
      </c>
      <c r="G80" s="48">
        <v>10530958</v>
      </c>
      <c r="H80" s="62">
        <v>10530958</v>
      </c>
      <c r="I80" s="63">
        <v>36633766</v>
      </c>
      <c r="J80" s="48">
        <v>39137718</v>
      </c>
      <c r="K80" s="62">
        <v>41817752</v>
      </c>
    </row>
    <row r="81" spans="1:11" ht="13.5" x14ac:dyDescent="0.25">
      <c r="A81" s="29" t="s">
        <v>58</v>
      </c>
      <c r="B81" s="64"/>
      <c r="C81" s="65">
        <v>2804398564</v>
      </c>
      <c r="D81" s="65">
        <v>3190235596</v>
      </c>
      <c r="E81" s="66">
        <v>3353022624</v>
      </c>
      <c r="F81" s="67">
        <v>4450382643</v>
      </c>
      <c r="G81" s="65">
        <v>3802086739</v>
      </c>
      <c r="H81" s="66">
        <v>4217354295</v>
      </c>
      <c r="I81" s="67">
        <v>5248135049</v>
      </c>
      <c r="J81" s="65">
        <v>5643579932</v>
      </c>
      <c r="K81" s="66">
        <v>6089339758</v>
      </c>
    </row>
    <row r="82" spans="1:11" ht="13.5" x14ac:dyDescent="0.25">
      <c r="A82" s="68" t="s">
        <v>36</v>
      </c>
      <c r="B82" s="69" t="s">
        <v>37</v>
      </c>
      <c r="C82" s="70"/>
      <c r="D82" s="70">
        <v>13.8</v>
      </c>
      <c r="E82" s="71">
        <v>5.0999999999999996</v>
      </c>
      <c r="F82" s="72">
        <v>32.700000000000003</v>
      </c>
      <c r="G82" s="70">
        <v>-14.6</v>
      </c>
      <c r="H82" s="71">
        <v>10.9</v>
      </c>
      <c r="I82" s="72">
        <v>24.4</v>
      </c>
      <c r="J82" s="70">
        <v>7.5</v>
      </c>
      <c r="K82" s="71">
        <v>7.9</v>
      </c>
    </row>
    <row r="83" spans="1:11" ht="13.5" x14ac:dyDescent="0.25">
      <c r="A83" s="73" t="s">
        <v>59</v>
      </c>
      <c r="B83" s="74" t="s">
        <v>60</v>
      </c>
      <c r="C83" s="75">
        <v>2649441774</v>
      </c>
      <c r="D83" s="75">
        <v>2878995482</v>
      </c>
      <c r="E83" s="76">
        <v>3099144780</v>
      </c>
      <c r="F83" s="77">
        <v>4122295205</v>
      </c>
      <c r="G83" s="75">
        <v>3522004243</v>
      </c>
      <c r="H83" s="76">
        <v>3915799595</v>
      </c>
      <c r="I83" s="77">
        <v>4887682831</v>
      </c>
      <c r="J83" s="75">
        <v>5250077044</v>
      </c>
      <c r="K83" s="76">
        <v>5680385446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256" width="9.140625" style="1"/>
    <col min="257" max="257" width="35.7109375" style="1" customWidth="1"/>
    <col min="258" max="258" width="3.85546875" style="1" bestFit="1" customWidth="1"/>
    <col min="259" max="267" width="9.7109375" style="1" customWidth="1"/>
    <col min="268" max="512" width="9.140625" style="1"/>
    <col min="513" max="513" width="35.7109375" style="1" customWidth="1"/>
    <col min="514" max="514" width="3.85546875" style="1" bestFit="1" customWidth="1"/>
    <col min="515" max="523" width="9.7109375" style="1" customWidth="1"/>
    <col min="524" max="768" width="9.140625" style="1"/>
    <col min="769" max="769" width="35.7109375" style="1" customWidth="1"/>
    <col min="770" max="770" width="3.85546875" style="1" bestFit="1" customWidth="1"/>
    <col min="771" max="779" width="9.7109375" style="1" customWidth="1"/>
    <col min="780" max="1024" width="9.140625" style="1"/>
    <col min="1025" max="1025" width="35.7109375" style="1" customWidth="1"/>
    <col min="1026" max="1026" width="3.85546875" style="1" bestFit="1" customWidth="1"/>
    <col min="1027" max="1035" width="9.7109375" style="1" customWidth="1"/>
    <col min="1036" max="1280" width="9.140625" style="1"/>
    <col min="1281" max="1281" width="35.7109375" style="1" customWidth="1"/>
    <col min="1282" max="1282" width="3.85546875" style="1" bestFit="1" customWidth="1"/>
    <col min="1283" max="1291" width="9.7109375" style="1" customWidth="1"/>
    <col min="1292" max="1536" width="9.140625" style="1"/>
    <col min="1537" max="1537" width="35.7109375" style="1" customWidth="1"/>
    <col min="1538" max="1538" width="3.85546875" style="1" bestFit="1" customWidth="1"/>
    <col min="1539" max="1547" width="9.7109375" style="1" customWidth="1"/>
    <col min="1548" max="1792" width="9.140625" style="1"/>
    <col min="1793" max="1793" width="35.7109375" style="1" customWidth="1"/>
    <col min="1794" max="1794" width="3.85546875" style="1" bestFit="1" customWidth="1"/>
    <col min="1795" max="1803" width="9.7109375" style="1" customWidth="1"/>
    <col min="1804" max="2048" width="9.140625" style="1"/>
    <col min="2049" max="2049" width="35.7109375" style="1" customWidth="1"/>
    <col min="2050" max="2050" width="3.85546875" style="1" bestFit="1" customWidth="1"/>
    <col min="2051" max="2059" width="9.7109375" style="1" customWidth="1"/>
    <col min="2060" max="2304" width="9.140625" style="1"/>
    <col min="2305" max="2305" width="35.7109375" style="1" customWidth="1"/>
    <col min="2306" max="2306" width="3.85546875" style="1" bestFit="1" customWidth="1"/>
    <col min="2307" max="2315" width="9.7109375" style="1" customWidth="1"/>
    <col min="2316" max="2560" width="9.140625" style="1"/>
    <col min="2561" max="2561" width="35.7109375" style="1" customWidth="1"/>
    <col min="2562" max="2562" width="3.85546875" style="1" bestFit="1" customWidth="1"/>
    <col min="2563" max="2571" width="9.7109375" style="1" customWidth="1"/>
    <col min="2572" max="2816" width="9.140625" style="1"/>
    <col min="2817" max="2817" width="35.7109375" style="1" customWidth="1"/>
    <col min="2818" max="2818" width="3.85546875" style="1" bestFit="1" customWidth="1"/>
    <col min="2819" max="2827" width="9.7109375" style="1" customWidth="1"/>
    <col min="2828" max="3072" width="9.140625" style="1"/>
    <col min="3073" max="3073" width="35.7109375" style="1" customWidth="1"/>
    <col min="3074" max="3074" width="3.85546875" style="1" bestFit="1" customWidth="1"/>
    <col min="3075" max="3083" width="9.7109375" style="1" customWidth="1"/>
    <col min="3084" max="3328" width="9.140625" style="1"/>
    <col min="3329" max="3329" width="35.7109375" style="1" customWidth="1"/>
    <col min="3330" max="3330" width="3.85546875" style="1" bestFit="1" customWidth="1"/>
    <col min="3331" max="3339" width="9.7109375" style="1" customWidth="1"/>
    <col min="3340" max="3584" width="9.140625" style="1"/>
    <col min="3585" max="3585" width="35.7109375" style="1" customWidth="1"/>
    <col min="3586" max="3586" width="3.85546875" style="1" bestFit="1" customWidth="1"/>
    <col min="3587" max="3595" width="9.7109375" style="1" customWidth="1"/>
    <col min="3596" max="3840" width="9.140625" style="1"/>
    <col min="3841" max="3841" width="35.7109375" style="1" customWidth="1"/>
    <col min="3842" max="3842" width="3.85546875" style="1" bestFit="1" customWidth="1"/>
    <col min="3843" max="3851" width="9.7109375" style="1" customWidth="1"/>
    <col min="3852" max="4096" width="9.140625" style="1"/>
    <col min="4097" max="4097" width="35.7109375" style="1" customWidth="1"/>
    <col min="4098" max="4098" width="3.85546875" style="1" bestFit="1" customWidth="1"/>
    <col min="4099" max="4107" width="9.7109375" style="1" customWidth="1"/>
    <col min="4108" max="4352" width="9.140625" style="1"/>
    <col min="4353" max="4353" width="35.7109375" style="1" customWidth="1"/>
    <col min="4354" max="4354" width="3.85546875" style="1" bestFit="1" customWidth="1"/>
    <col min="4355" max="4363" width="9.7109375" style="1" customWidth="1"/>
    <col min="4364" max="4608" width="9.140625" style="1"/>
    <col min="4609" max="4609" width="35.7109375" style="1" customWidth="1"/>
    <col min="4610" max="4610" width="3.85546875" style="1" bestFit="1" customWidth="1"/>
    <col min="4611" max="4619" width="9.7109375" style="1" customWidth="1"/>
    <col min="4620" max="4864" width="9.140625" style="1"/>
    <col min="4865" max="4865" width="35.7109375" style="1" customWidth="1"/>
    <col min="4866" max="4866" width="3.85546875" style="1" bestFit="1" customWidth="1"/>
    <col min="4867" max="4875" width="9.7109375" style="1" customWidth="1"/>
    <col min="4876" max="5120" width="9.140625" style="1"/>
    <col min="5121" max="5121" width="35.7109375" style="1" customWidth="1"/>
    <col min="5122" max="5122" width="3.85546875" style="1" bestFit="1" customWidth="1"/>
    <col min="5123" max="5131" width="9.7109375" style="1" customWidth="1"/>
    <col min="5132" max="5376" width="9.140625" style="1"/>
    <col min="5377" max="5377" width="35.7109375" style="1" customWidth="1"/>
    <col min="5378" max="5378" width="3.85546875" style="1" bestFit="1" customWidth="1"/>
    <col min="5379" max="5387" width="9.7109375" style="1" customWidth="1"/>
    <col min="5388" max="5632" width="9.140625" style="1"/>
    <col min="5633" max="5633" width="35.7109375" style="1" customWidth="1"/>
    <col min="5634" max="5634" width="3.85546875" style="1" bestFit="1" customWidth="1"/>
    <col min="5635" max="5643" width="9.7109375" style="1" customWidth="1"/>
    <col min="5644" max="5888" width="9.140625" style="1"/>
    <col min="5889" max="5889" width="35.7109375" style="1" customWidth="1"/>
    <col min="5890" max="5890" width="3.85546875" style="1" bestFit="1" customWidth="1"/>
    <col min="5891" max="5899" width="9.7109375" style="1" customWidth="1"/>
    <col min="5900" max="6144" width="9.140625" style="1"/>
    <col min="6145" max="6145" width="35.7109375" style="1" customWidth="1"/>
    <col min="6146" max="6146" width="3.85546875" style="1" bestFit="1" customWidth="1"/>
    <col min="6147" max="6155" width="9.7109375" style="1" customWidth="1"/>
    <col min="6156" max="6400" width="9.140625" style="1"/>
    <col min="6401" max="6401" width="35.7109375" style="1" customWidth="1"/>
    <col min="6402" max="6402" width="3.85546875" style="1" bestFit="1" customWidth="1"/>
    <col min="6403" max="6411" width="9.7109375" style="1" customWidth="1"/>
    <col min="6412" max="6656" width="9.140625" style="1"/>
    <col min="6657" max="6657" width="35.7109375" style="1" customWidth="1"/>
    <col min="6658" max="6658" width="3.85546875" style="1" bestFit="1" customWidth="1"/>
    <col min="6659" max="6667" width="9.7109375" style="1" customWidth="1"/>
    <col min="6668" max="6912" width="9.140625" style="1"/>
    <col min="6913" max="6913" width="35.7109375" style="1" customWidth="1"/>
    <col min="6914" max="6914" width="3.85546875" style="1" bestFit="1" customWidth="1"/>
    <col min="6915" max="6923" width="9.7109375" style="1" customWidth="1"/>
    <col min="6924" max="7168" width="9.140625" style="1"/>
    <col min="7169" max="7169" width="35.7109375" style="1" customWidth="1"/>
    <col min="7170" max="7170" width="3.85546875" style="1" bestFit="1" customWidth="1"/>
    <col min="7171" max="7179" width="9.7109375" style="1" customWidth="1"/>
    <col min="7180" max="7424" width="9.140625" style="1"/>
    <col min="7425" max="7425" width="35.7109375" style="1" customWidth="1"/>
    <col min="7426" max="7426" width="3.85546875" style="1" bestFit="1" customWidth="1"/>
    <col min="7427" max="7435" width="9.7109375" style="1" customWidth="1"/>
    <col min="7436" max="7680" width="9.140625" style="1"/>
    <col min="7681" max="7681" width="35.7109375" style="1" customWidth="1"/>
    <col min="7682" max="7682" width="3.85546875" style="1" bestFit="1" customWidth="1"/>
    <col min="7683" max="7691" width="9.7109375" style="1" customWidth="1"/>
    <col min="7692" max="7936" width="9.140625" style="1"/>
    <col min="7937" max="7937" width="35.7109375" style="1" customWidth="1"/>
    <col min="7938" max="7938" width="3.85546875" style="1" bestFit="1" customWidth="1"/>
    <col min="7939" max="7947" width="9.7109375" style="1" customWidth="1"/>
    <col min="7948" max="8192" width="9.140625" style="1"/>
    <col min="8193" max="8193" width="35.7109375" style="1" customWidth="1"/>
    <col min="8194" max="8194" width="3.85546875" style="1" bestFit="1" customWidth="1"/>
    <col min="8195" max="8203" width="9.7109375" style="1" customWidth="1"/>
    <col min="8204" max="8448" width="9.140625" style="1"/>
    <col min="8449" max="8449" width="35.7109375" style="1" customWidth="1"/>
    <col min="8450" max="8450" width="3.85546875" style="1" bestFit="1" customWidth="1"/>
    <col min="8451" max="8459" width="9.7109375" style="1" customWidth="1"/>
    <col min="8460" max="8704" width="9.140625" style="1"/>
    <col min="8705" max="8705" width="35.7109375" style="1" customWidth="1"/>
    <col min="8706" max="8706" width="3.85546875" style="1" bestFit="1" customWidth="1"/>
    <col min="8707" max="8715" width="9.7109375" style="1" customWidth="1"/>
    <col min="8716" max="8960" width="9.140625" style="1"/>
    <col min="8961" max="8961" width="35.7109375" style="1" customWidth="1"/>
    <col min="8962" max="8962" width="3.85546875" style="1" bestFit="1" customWidth="1"/>
    <col min="8963" max="8971" width="9.7109375" style="1" customWidth="1"/>
    <col min="8972" max="9216" width="9.140625" style="1"/>
    <col min="9217" max="9217" width="35.7109375" style="1" customWidth="1"/>
    <col min="9218" max="9218" width="3.85546875" style="1" bestFit="1" customWidth="1"/>
    <col min="9219" max="9227" width="9.7109375" style="1" customWidth="1"/>
    <col min="9228" max="9472" width="9.140625" style="1"/>
    <col min="9473" max="9473" width="35.7109375" style="1" customWidth="1"/>
    <col min="9474" max="9474" width="3.85546875" style="1" bestFit="1" customWidth="1"/>
    <col min="9475" max="9483" width="9.7109375" style="1" customWidth="1"/>
    <col min="9484" max="9728" width="9.140625" style="1"/>
    <col min="9729" max="9729" width="35.7109375" style="1" customWidth="1"/>
    <col min="9730" max="9730" width="3.85546875" style="1" bestFit="1" customWidth="1"/>
    <col min="9731" max="9739" width="9.7109375" style="1" customWidth="1"/>
    <col min="9740" max="9984" width="9.140625" style="1"/>
    <col min="9985" max="9985" width="35.7109375" style="1" customWidth="1"/>
    <col min="9986" max="9986" width="3.85546875" style="1" bestFit="1" customWidth="1"/>
    <col min="9987" max="9995" width="9.7109375" style="1" customWidth="1"/>
    <col min="9996" max="10240" width="9.140625" style="1"/>
    <col min="10241" max="10241" width="35.7109375" style="1" customWidth="1"/>
    <col min="10242" max="10242" width="3.85546875" style="1" bestFit="1" customWidth="1"/>
    <col min="10243" max="10251" width="9.7109375" style="1" customWidth="1"/>
    <col min="10252" max="10496" width="9.140625" style="1"/>
    <col min="10497" max="10497" width="35.7109375" style="1" customWidth="1"/>
    <col min="10498" max="10498" width="3.85546875" style="1" bestFit="1" customWidth="1"/>
    <col min="10499" max="10507" width="9.7109375" style="1" customWidth="1"/>
    <col min="10508" max="10752" width="9.140625" style="1"/>
    <col min="10753" max="10753" width="35.7109375" style="1" customWidth="1"/>
    <col min="10754" max="10754" width="3.85546875" style="1" bestFit="1" customWidth="1"/>
    <col min="10755" max="10763" width="9.7109375" style="1" customWidth="1"/>
    <col min="10764" max="11008" width="9.140625" style="1"/>
    <col min="11009" max="11009" width="35.7109375" style="1" customWidth="1"/>
    <col min="11010" max="11010" width="3.85546875" style="1" bestFit="1" customWidth="1"/>
    <col min="11011" max="11019" width="9.7109375" style="1" customWidth="1"/>
    <col min="11020" max="11264" width="9.140625" style="1"/>
    <col min="11265" max="11265" width="35.7109375" style="1" customWidth="1"/>
    <col min="11266" max="11266" width="3.85546875" style="1" bestFit="1" customWidth="1"/>
    <col min="11267" max="11275" width="9.7109375" style="1" customWidth="1"/>
    <col min="11276" max="11520" width="9.140625" style="1"/>
    <col min="11521" max="11521" width="35.7109375" style="1" customWidth="1"/>
    <col min="11522" max="11522" width="3.85546875" style="1" bestFit="1" customWidth="1"/>
    <col min="11523" max="11531" width="9.7109375" style="1" customWidth="1"/>
    <col min="11532" max="11776" width="9.140625" style="1"/>
    <col min="11777" max="11777" width="35.7109375" style="1" customWidth="1"/>
    <col min="11778" max="11778" width="3.85546875" style="1" bestFit="1" customWidth="1"/>
    <col min="11779" max="11787" width="9.7109375" style="1" customWidth="1"/>
    <col min="11788" max="12032" width="9.140625" style="1"/>
    <col min="12033" max="12033" width="35.7109375" style="1" customWidth="1"/>
    <col min="12034" max="12034" width="3.85546875" style="1" bestFit="1" customWidth="1"/>
    <col min="12035" max="12043" width="9.7109375" style="1" customWidth="1"/>
    <col min="12044" max="12288" width="9.140625" style="1"/>
    <col min="12289" max="12289" width="35.7109375" style="1" customWidth="1"/>
    <col min="12290" max="12290" width="3.85546875" style="1" bestFit="1" customWidth="1"/>
    <col min="12291" max="12299" width="9.7109375" style="1" customWidth="1"/>
    <col min="12300" max="12544" width="9.140625" style="1"/>
    <col min="12545" max="12545" width="35.7109375" style="1" customWidth="1"/>
    <col min="12546" max="12546" width="3.85546875" style="1" bestFit="1" customWidth="1"/>
    <col min="12547" max="12555" width="9.7109375" style="1" customWidth="1"/>
    <col min="12556" max="12800" width="9.140625" style="1"/>
    <col min="12801" max="12801" width="35.7109375" style="1" customWidth="1"/>
    <col min="12802" max="12802" width="3.85546875" style="1" bestFit="1" customWidth="1"/>
    <col min="12803" max="12811" width="9.7109375" style="1" customWidth="1"/>
    <col min="12812" max="13056" width="9.140625" style="1"/>
    <col min="13057" max="13057" width="35.7109375" style="1" customWidth="1"/>
    <col min="13058" max="13058" width="3.85546875" style="1" bestFit="1" customWidth="1"/>
    <col min="13059" max="13067" width="9.7109375" style="1" customWidth="1"/>
    <col min="13068" max="13312" width="9.140625" style="1"/>
    <col min="13313" max="13313" width="35.7109375" style="1" customWidth="1"/>
    <col min="13314" max="13314" width="3.85546875" style="1" bestFit="1" customWidth="1"/>
    <col min="13315" max="13323" width="9.7109375" style="1" customWidth="1"/>
    <col min="13324" max="13568" width="9.140625" style="1"/>
    <col min="13569" max="13569" width="35.7109375" style="1" customWidth="1"/>
    <col min="13570" max="13570" width="3.85546875" style="1" bestFit="1" customWidth="1"/>
    <col min="13571" max="13579" width="9.7109375" style="1" customWidth="1"/>
    <col min="13580" max="13824" width="9.140625" style="1"/>
    <col min="13825" max="13825" width="35.7109375" style="1" customWidth="1"/>
    <col min="13826" max="13826" width="3.85546875" style="1" bestFit="1" customWidth="1"/>
    <col min="13827" max="13835" width="9.7109375" style="1" customWidth="1"/>
    <col min="13836" max="14080" width="9.140625" style="1"/>
    <col min="14081" max="14081" width="35.7109375" style="1" customWidth="1"/>
    <col min="14082" max="14082" width="3.85546875" style="1" bestFit="1" customWidth="1"/>
    <col min="14083" max="14091" width="9.7109375" style="1" customWidth="1"/>
    <col min="14092" max="14336" width="9.140625" style="1"/>
    <col min="14337" max="14337" width="35.7109375" style="1" customWidth="1"/>
    <col min="14338" max="14338" width="3.85546875" style="1" bestFit="1" customWidth="1"/>
    <col min="14339" max="14347" width="9.7109375" style="1" customWidth="1"/>
    <col min="14348" max="14592" width="9.140625" style="1"/>
    <col min="14593" max="14593" width="35.7109375" style="1" customWidth="1"/>
    <col min="14594" max="14594" width="3.85546875" style="1" bestFit="1" customWidth="1"/>
    <col min="14595" max="14603" width="9.7109375" style="1" customWidth="1"/>
    <col min="14604" max="14848" width="9.140625" style="1"/>
    <col min="14849" max="14849" width="35.7109375" style="1" customWidth="1"/>
    <col min="14850" max="14850" width="3.85546875" style="1" bestFit="1" customWidth="1"/>
    <col min="14851" max="14859" width="9.7109375" style="1" customWidth="1"/>
    <col min="14860" max="15104" width="9.140625" style="1"/>
    <col min="15105" max="15105" width="35.7109375" style="1" customWidth="1"/>
    <col min="15106" max="15106" width="3.85546875" style="1" bestFit="1" customWidth="1"/>
    <col min="15107" max="15115" width="9.7109375" style="1" customWidth="1"/>
    <col min="15116" max="15360" width="9.140625" style="1"/>
    <col min="15361" max="15361" width="35.7109375" style="1" customWidth="1"/>
    <col min="15362" max="15362" width="3.85546875" style="1" bestFit="1" customWidth="1"/>
    <col min="15363" max="15371" width="9.7109375" style="1" customWidth="1"/>
    <col min="15372" max="15616" width="9.140625" style="1"/>
    <col min="15617" max="15617" width="35.7109375" style="1" customWidth="1"/>
    <col min="15618" max="15618" width="3.85546875" style="1" bestFit="1" customWidth="1"/>
    <col min="15619" max="15627" width="9.7109375" style="1" customWidth="1"/>
    <col min="15628" max="15872" width="9.140625" style="1"/>
    <col min="15873" max="15873" width="35.7109375" style="1" customWidth="1"/>
    <col min="15874" max="15874" width="3.85546875" style="1" bestFit="1" customWidth="1"/>
    <col min="15875" max="15883" width="9.7109375" style="1" customWidth="1"/>
    <col min="15884" max="16128" width="9.140625" style="1"/>
    <col min="16129" max="16129" width="35.7109375" style="1" customWidth="1"/>
    <col min="16130" max="16130" width="3.85546875" style="1" bestFit="1" customWidth="1"/>
    <col min="16131" max="16139" width="9.7109375" style="1" customWidth="1"/>
    <col min="16140" max="16384" width="9.140625" style="1"/>
  </cols>
  <sheetData>
    <row r="1" spans="1:11" ht="18" customHeight="1" x14ac:dyDescent="0.25">
      <c r="A1" s="97" t="s">
        <v>75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6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74979316</v>
      </c>
      <c r="D6" s="20">
        <v>97056031</v>
      </c>
      <c r="E6" s="21">
        <v>90905205</v>
      </c>
      <c r="F6" s="80">
        <v>99605231</v>
      </c>
      <c r="G6" s="81">
        <v>84880252</v>
      </c>
      <c r="H6" s="82">
        <v>104147475</v>
      </c>
      <c r="I6" s="24">
        <v>119373907</v>
      </c>
      <c r="J6" s="20">
        <v>129426372</v>
      </c>
      <c r="K6" s="21">
        <v>139112562</v>
      </c>
    </row>
    <row r="7" spans="1:11" ht="13.5" x14ac:dyDescent="0.25">
      <c r="A7" s="25" t="s">
        <v>28</v>
      </c>
      <c r="B7" s="13"/>
      <c r="C7" s="20">
        <v>6545852</v>
      </c>
      <c r="D7" s="20">
        <v>7797995</v>
      </c>
      <c r="E7" s="21">
        <v>9486547</v>
      </c>
      <c r="F7" s="80">
        <v>10637220</v>
      </c>
      <c r="G7" s="81">
        <v>9004326</v>
      </c>
      <c r="H7" s="82">
        <v>10939532</v>
      </c>
      <c r="I7" s="24">
        <v>12033061</v>
      </c>
      <c r="J7" s="20">
        <v>13152211</v>
      </c>
      <c r="K7" s="21">
        <v>14362993</v>
      </c>
    </row>
    <row r="8" spans="1:11" ht="13.5" x14ac:dyDescent="0.25">
      <c r="A8" s="25" t="s">
        <v>29</v>
      </c>
      <c r="B8" s="13"/>
      <c r="C8" s="20">
        <v>816586</v>
      </c>
      <c r="D8" s="20">
        <v>2382194</v>
      </c>
      <c r="E8" s="21">
        <v>2373363</v>
      </c>
      <c r="F8" s="80">
        <v>2805639</v>
      </c>
      <c r="G8" s="81">
        <v>3137071</v>
      </c>
      <c r="H8" s="82">
        <v>3645095</v>
      </c>
      <c r="I8" s="24">
        <v>4699670</v>
      </c>
      <c r="J8" s="20">
        <v>5141955</v>
      </c>
      <c r="K8" s="21">
        <v>5614039</v>
      </c>
    </row>
    <row r="9" spans="1:11" ht="13.5" x14ac:dyDescent="0.25">
      <c r="A9" s="25" t="s">
        <v>30</v>
      </c>
      <c r="B9" s="13"/>
      <c r="C9" s="20">
        <v>16636961</v>
      </c>
      <c r="D9" s="20">
        <v>15455857</v>
      </c>
      <c r="E9" s="21">
        <v>22026401</v>
      </c>
      <c r="F9" s="80">
        <v>30235411</v>
      </c>
      <c r="G9" s="81">
        <v>26435160</v>
      </c>
      <c r="H9" s="82">
        <v>31554075</v>
      </c>
      <c r="I9" s="24">
        <v>38483614</v>
      </c>
      <c r="J9" s="20">
        <v>41923989</v>
      </c>
      <c r="K9" s="21">
        <v>45591062</v>
      </c>
    </row>
    <row r="10" spans="1:11" ht="13.5" x14ac:dyDescent="0.25">
      <c r="A10" s="25" t="s">
        <v>31</v>
      </c>
      <c r="B10" s="13"/>
      <c r="C10" s="20">
        <v>1507750</v>
      </c>
      <c r="D10" s="20">
        <v>1773215</v>
      </c>
      <c r="E10" s="21">
        <v>1526654</v>
      </c>
      <c r="F10" s="80">
        <v>3082157</v>
      </c>
      <c r="G10" s="81">
        <v>1899594</v>
      </c>
      <c r="H10" s="82">
        <v>3106248</v>
      </c>
      <c r="I10" s="24">
        <v>5750045</v>
      </c>
      <c r="J10" s="20">
        <v>6198757</v>
      </c>
      <c r="K10" s="21">
        <v>6677938</v>
      </c>
    </row>
    <row r="11" spans="1:11" ht="13.5" x14ac:dyDescent="0.25">
      <c r="A11" s="25" t="s">
        <v>32</v>
      </c>
      <c r="B11" s="13"/>
      <c r="C11" s="20">
        <v>758379</v>
      </c>
      <c r="D11" s="20">
        <v>640870</v>
      </c>
      <c r="E11" s="21">
        <v>1165103</v>
      </c>
      <c r="F11" s="80">
        <v>1108294</v>
      </c>
      <c r="G11" s="81">
        <v>1088469</v>
      </c>
      <c r="H11" s="82">
        <v>1088469</v>
      </c>
      <c r="I11" s="24">
        <v>1853777</v>
      </c>
      <c r="J11" s="20">
        <v>2019530</v>
      </c>
      <c r="K11" s="21">
        <v>2196085</v>
      </c>
    </row>
    <row r="12" spans="1:11" ht="13.5" x14ac:dyDescent="0.25">
      <c r="A12" s="25" t="s">
        <v>33</v>
      </c>
      <c r="B12" s="13"/>
      <c r="C12" s="20">
        <v>591057</v>
      </c>
      <c r="D12" s="20">
        <v>756323</v>
      </c>
      <c r="E12" s="21">
        <v>2233311</v>
      </c>
      <c r="F12" s="80">
        <v>3041839</v>
      </c>
      <c r="G12" s="81">
        <v>2046530</v>
      </c>
      <c r="H12" s="82">
        <v>2146593</v>
      </c>
      <c r="I12" s="24">
        <v>2190760</v>
      </c>
      <c r="J12" s="20">
        <v>2860437</v>
      </c>
      <c r="K12" s="21">
        <v>3045532</v>
      </c>
    </row>
    <row r="13" spans="1:11" ht="13.5" x14ac:dyDescent="0.25">
      <c r="A13" s="25" t="s">
        <v>34</v>
      </c>
      <c r="B13" s="13"/>
      <c r="C13" s="20"/>
      <c r="D13" s="20"/>
      <c r="E13" s="21"/>
      <c r="F13" s="80"/>
      <c r="G13" s="81"/>
      <c r="H13" s="82"/>
      <c r="I13" s="24">
        <v>34439</v>
      </c>
      <c r="J13" s="20">
        <v>37883</v>
      </c>
      <c r="K13" s="21">
        <v>42050</v>
      </c>
    </row>
    <row r="14" spans="1:11" ht="13.5" x14ac:dyDescent="0.25">
      <c r="A14" s="29" t="s">
        <v>35</v>
      </c>
      <c r="B14" s="13"/>
      <c r="C14" s="30">
        <v>101835900</v>
      </c>
      <c r="D14" s="30">
        <v>125862483</v>
      </c>
      <c r="E14" s="31">
        <v>129716584</v>
      </c>
      <c r="F14" s="32">
        <v>150515792</v>
      </c>
      <c r="G14" s="30">
        <v>128494396</v>
      </c>
      <c r="H14" s="33">
        <v>156627486</v>
      </c>
      <c r="I14" s="34">
        <v>184419273</v>
      </c>
      <c r="J14" s="30">
        <v>200761135</v>
      </c>
      <c r="K14" s="31">
        <v>216642261</v>
      </c>
    </row>
    <row r="15" spans="1:11" ht="13.5" x14ac:dyDescent="0.25">
      <c r="A15" s="35" t="s">
        <v>36</v>
      </c>
      <c r="B15" s="13" t="s">
        <v>37</v>
      </c>
      <c r="C15" s="36"/>
      <c r="D15" s="36">
        <v>23.6</v>
      </c>
      <c r="E15" s="37">
        <v>3.1</v>
      </c>
      <c r="F15" s="38">
        <v>16</v>
      </c>
      <c r="G15" s="36">
        <v>-14.6</v>
      </c>
      <c r="H15" s="39">
        <v>21.9</v>
      </c>
      <c r="I15" s="40">
        <v>17.7</v>
      </c>
      <c r="J15" s="36">
        <v>8.9</v>
      </c>
      <c r="K15" s="37">
        <v>7.9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25257433</v>
      </c>
      <c r="D17" s="20">
        <v>40124486</v>
      </c>
      <c r="E17" s="21">
        <v>43131519</v>
      </c>
      <c r="F17" s="80">
        <v>56597912</v>
      </c>
      <c r="G17" s="81">
        <v>49750390</v>
      </c>
      <c r="H17" s="82">
        <v>55971673</v>
      </c>
      <c r="I17" s="24">
        <v>78283359</v>
      </c>
      <c r="J17" s="20">
        <v>86072539</v>
      </c>
      <c r="K17" s="21">
        <v>92877569</v>
      </c>
    </row>
    <row r="18" spans="1:11" ht="13.5" x14ac:dyDescent="0.25">
      <c r="A18" s="25" t="s">
        <v>28</v>
      </c>
      <c r="B18" s="13"/>
      <c r="C18" s="20">
        <v>1067548</v>
      </c>
      <c r="D18" s="20">
        <v>2115438</v>
      </c>
      <c r="E18" s="21">
        <v>2484418</v>
      </c>
      <c r="F18" s="80">
        <v>2968181</v>
      </c>
      <c r="G18" s="81">
        <v>3171809</v>
      </c>
      <c r="H18" s="82">
        <v>3388139</v>
      </c>
      <c r="I18" s="24">
        <v>3930287</v>
      </c>
      <c r="J18" s="20">
        <v>4297492</v>
      </c>
      <c r="K18" s="21">
        <v>4684162</v>
      </c>
    </row>
    <row r="19" spans="1:11" ht="13.5" x14ac:dyDescent="0.25">
      <c r="A19" s="25" t="s">
        <v>29</v>
      </c>
      <c r="B19" s="13"/>
      <c r="C19" s="20">
        <v>141143</v>
      </c>
      <c r="D19" s="20">
        <v>237973</v>
      </c>
      <c r="E19" s="21">
        <v>303602</v>
      </c>
      <c r="F19" s="80">
        <v>620891</v>
      </c>
      <c r="G19" s="81">
        <v>674216</v>
      </c>
      <c r="H19" s="82">
        <v>721239</v>
      </c>
      <c r="I19" s="24">
        <v>1239439</v>
      </c>
      <c r="J19" s="20">
        <v>1338102</v>
      </c>
      <c r="K19" s="21">
        <v>1466687</v>
      </c>
    </row>
    <row r="20" spans="1:11" ht="13.5" x14ac:dyDescent="0.25">
      <c r="A20" s="25" t="s">
        <v>30</v>
      </c>
      <c r="B20" s="13"/>
      <c r="C20" s="20">
        <v>6679923</v>
      </c>
      <c r="D20" s="20">
        <v>9433346</v>
      </c>
      <c r="E20" s="21">
        <v>10538641</v>
      </c>
      <c r="F20" s="80">
        <v>12917255</v>
      </c>
      <c r="G20" s="81">
        <v>14322193</v>
      </c>
      <c r="H20" s="82">
        <v>14075464</v>
      </c>
      <c r="I20" s="24">
        <v>15791367</v>
      </c>
      <c r="J20" s="20">
        <v>17321739</v>
      </c>
      <c r="K20" s="21">
        <v>18990234</v>
      </c>
    </row>
    <row r="21" spans="1:11" ht="13.5" x14ac:dyDescent="0.25">
      <c r="A21" s="25" t="s">
        <v>31</v>
      </c>
      <c r="B21" s="13"/>
      <c r="C21" s="20">
        <v>96600</v>
      </c>
      <c r="D21" s="20">
        <v>264554</v>
      </c>
      <c r="E21" s="21">
        <v>83002</v>
      </c>
      <c r="F21" s="80">
        <v>131735</v>
      </c>
      <c r="G21" s="81">
        <v>147690</v>
      </c>
      <c r="H21" s="82">
        <v>123488</v>
      </c>
      <c r="I21" s="24">
        <v>528332</v>
      </c>
      <c r="J21" s="20">
        <v>550737</v>
      </c>
      <c r="K21" s="21">
        <v>776924</v>
      </c>
    </row>
    <row r="22" spans="1:11" ht="13.5" x14ac:dyDescent="0.25">
      <c r="A22" s="25" t="s">
        <v>32</v>
      </c>
      <c r="B22" s="13"/>
      <c r="C22" s="20">
        <v>104365</v>
      </c>
      <c r="D22" s="20">
        <v>273749</v>
      </c>
      <c r="E22" s="21">
        <v>199995</v>
      </c>
      <c r="F22" s="80">
        <v>322826</v>
      </c>
      <c r="G22" s="81">
        <v>1075526</v>
      </c>
      <c r="H22" s="82">
        <v>971503</v>
      </c>
      <c r="I22" s="24">
        <v>495970</v>
      </c>
      <c r="J22" s="20">
        <v>534632</v>
      </c>
      <c r="K22" s="21">
        <v>576883</v>
      </c>
    </row>
    <row r="23" spans="1:11" ht="13.5" x14ac:dyDescent="0.25">
      <c r="A23" s="25" t="s">
        <v>40</v>
      </c>
      <c r="B23" s="13"/>
      <c r="C23" s="20">
        <v>2063733</v>
      </c>
      <c r="D23" s="20">
        <v>2042709</v>
      </c>
      <c r="E23" s="21">
        <v>2460420</v>
      </c>
      <c r="F23" s="80">
        <v>4427769</v>
      </c>
      <c r="G23" s="81">
        <v>4697235</v>
      </c>
      <c r="H23" s="82">
        <v>4048123</v>
      </c>
      <c r="I23" s="24">
        <v>7213514</v>
      </c>
      <c r="J23" s="20">
        <v>7898952</v>
      </c>
      <c r="K23" s="21">
        <v>8510142</v>
      </c>
    </row>
    <row r="24" spans="1:11" ht="13.5" x14ac:dyDescent="0.25">
      <c r="A24" s="25" t="s">
        <v>33</v>
      </c>
      <c r="B24" s="13"/>
      <c r="C24" s="20">
        <v>1546250</v>
      </c>
      <c r="D24" s="20">
        <v>1849271</v>
      </c>
      <c r="E24" s="21">
        <v>2876729</v>
      </c>
      <c r="F24" s="80">
        <v>1548542</v>
      </c>
      <c r="G24" s="81">
        <v>2013507</v>
      </c>
      <c r="H24" s="82">
        <v>1878391</v>
      </c>
      <c r="I24" s="24">
        <v>2346392</v>
      </c>
      <c r="J24" s="20">
        <v>2501957</v>
      </c>
      <c r="K24" s="21">
        <v>2666541</v>
      </c>
    </row>
    <row r="25" spans="1:11" ht="13.5" x14ac:dyDescent="0.25">
      <c r="A25" s="25" t="s">
        <v>34</v>
      </c>
      <c r="B25" s="13"/>
      <c r="C25" s="20">
        <v>33350</v>
      </c>
      <c r="D25" s="20">
        <v>1497</v>
      </c>
      <c r="E25" s="21">
        <v>8735</v>
      </c>
      <c r="F25" s="80">
        <v>998</v>
      </c>
      <c r="G25" s="81">
        <v>13730</v>
      </c>
      <c r="H25" s="82">
        <v>13730</v>
      </c>
      <c r="I25" s="24">
        <v>58757</v>
      </c>
      <c r="J25" s="20">
        <v>63458</v>
      </c>
      <c r="K25" s="21">
        <v>68534</v>
      </c>
    </row>
    <row r="26" spans="1:11" ht="13.5" x14ac:dyDescent="0.25">
      <c r="A26" s="29" t="s">
        <v>41</v>
      </c>
      <c r="B26" s="13"/>
      <c r="C26" s="30">
        <v>36990346</v>
      </c>
      <c r="D26" s="30">
        <v>56343023</v>
      </c>
      <c r="E26" s="31">
        <v>62087062</v>
      </c>
      <c r="F26" s="32">
        <v>79536109</v>
      </c>
      <c r="G26" s="30">
        <v>75866296</v>
      </c>
      <c r="H26" s="33">
        <v>81191751</v>
      </c>
      <c r="I26" s="34">
        <v>109887408</v>
      </c>
      <c r="J26" s="30">
        <v>120579610</v>
      </c>
      <c r="K26" s="31">
        <v>130617672</v>
      </c>
    </row>
    <row r="27" spans="1:11" ht="13.5" x14ac:dyDescent="0.25">
      <c r="A27" s="35" t="s">
        <v>36</v>
      </c>
      <c r="B27" s="13" t="s">
        <v>37</v>
      </c>
      <c r="C27" s="36"/>
      <c r="D27" s="36">
        <v>52.3</v>
      </c>
      <c r="E27" s="37">
        <v>10.199999999999999</v>
      </c>
      <c r="F27" s="38">
        <v>28.1</v>
      </c>
      <c r="G27" s="36">
        <v>-4.5999999999999996</v>
      </c>
      <c r="H27" s="39">
        <v>7</v>
      </c>
      <c r="I27" s="40">
        <v>35.299999999999997</v>
      </c>
      <c r="J27" s="36">
        <v>9.6999999999999993</v>
      </c>
      <c r="K27" s="37">
        <v>8.3000000000000007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802226813</v>
      </c>
      <c r="D29" s="20">
        <v>1035181821</v>
      </c>
      <c r="E29" s="21">
        <v>1031892103</v>
      </c>
      <c r="F29" s="80">
        <v>1282480318</v>
      </c>
      <c r="G29" s="81">
        <v>1029276078</v>
      </c>
      <c r="H29" s="82">
        <v>1327427005</v>
      </c>
      <c r="I29" s="24">
        <v>1623261960</v>
      </c>
      <c r="J29" s="20">
        <v>1813376762</v>
      </c>
      <c r="K29" s="21">
        <v>1961220779</v>
      </c>
    </row>
    <row r="30" spans="1:11" ht="13.5" x14ac:dyDescent="0.25">
      <c r="A30" s="25" t="s">
        <v>28</v>
      </c>
      <c r="B30" s="13"/>
      <c r="C30" s="20">
        <v>133598338</v>
      </c>
      <c r="D30" s="20">
        <v>178121211</v>
      </c>
      <c r="E30" s="21">
        <v>172277401</v>
      </c>
      <c r="F30" s="80">
        <v>191065635</v>
      </c>
      <c r="G30" s="81">
        <v>162539026</v>
      </c>
      <c r="H30" s="82">
        <v>193877215</v>
      </c>
      <c r="I30" s="24">
        <v>242580942</v>
      </c>
      <c r="J30" s="20">
        <v>267758924</v>
      </c>
      <c r="K30" s="21">
        <v>288842636</v>
      </c>
    </row>
    <row r="31" spans="1:11" ht="13.5" x14ac:dyDescent="0.25">
      <c r="A31" s="25" t="s">
        <v>29</v>
      </c>
      <c r="B31" s="13"/>
      <c r="C31" s="20">
        <v>54818378</v>
      </c>
      <c r="D31" s="20">
        <v>62715686</v>
      </c>
      <c r="E31" s="21">
        <v>70088993</v>
      </c>
      <c r="F31" s="80">
        <v>84743472</v>
      </c>
      <c r="G31" s="81">
        <v>74161745</v>
      </c>
      <c r="H31" s="82">
        <v>96210772</v>
      </c>
      <c r="I31" s="24">
        <v>111695946</v>
      </c>
      <c r="J31" s="20">
        <v>124378628</v>
      </c>
      <c r="K31" s="21">
        <v>133888232</v>
      </c>
    </row>
    <row r="32" spans="1:11" ht="13.5" x14ac:dyDescent="0.25">
      <c r="A32" s="25" t="s">
        <v>30</v>
      </c>
      <c r="B32" s="13"/>
      <c r="C32" s="20">
        <v>46178672</v>
      </c>
      <c r="D32" s="20">
        <v>52450141</v>
      </c>
      <c r="E32" s="21">
        <v>27475586</v>
      </c>
      <c r="F32" s="80">
        <v>83244638</v>
      </c>
      <c r="G32" s="81">
        <v>74574611</v>
      </c>
      <c r="H32" s="82">
        <v>84878042</v>
      </c>
      <c r="I32" s="24">
        <v>99817253</v>
      </c>
      <c r="J32" s="20">
        <v>111278671</v>
      </c>
      <c r="K32" s="21">
        <v>119611530</v>
      </c>
    </row>
    <row r="33" spans="1:11" ht="13.5" x14ac:dyDescent="0.25">
      <c r="A33" s="25" t="s">
        <v>31</v>
      </c>
      <c r="B33" s="13"/>
      <c r="C33" s="20">
        <v>995965</v>
      </c>
      <c r="D33" s="20">
        <v>649553</v>
      </c>
      <c r="E33" s="21">
        <v>882382</v>
      </c>
      <c r="F33" s="80">
        <v>1894184</v>
      </c>
      <c r="G33" s="81">
        <v>1459232</v>
      </c>
      <c r="H33" s="82">
        <v>1689583</v>
      </c>
      <c r="I33" s="24">
        <v>2852954</v>
      </c>
      <c r="J33" s="20">
        <v>3094879</v>
      </c>
      <c r="K33" s="21">
        <v>3357061</v>
      </c>
    </row>
    <row r="34" spans="1:11" ht="13.5" x14ac:dyDescent="0.25">
      <c r="A34" s="25" t="s">
        <v>32</v>
      </c>
      <c r="B34" s="13"/>
      <c r="C34" s="20">
        <v>10694494</v>
      </c>
      <c r="D34" s="20">
        <v>11401837</v>
      </c>
      <c r="E34" s="21">
        <v>7335943</v>
      </c>
      <c r="F34" s="80">
        <v>15716096</v>
      </c>
      <c r="G34" s="81">
        <v>12965336</v>
      </c>
      <c r="H34" s="82">
        <v>14523377</v>
      </c>
      <c r="I34" s="24">
        <v>15394038</v>
      </c>
      <c r="J34" s="20">
        <v>18161574</v>
      </c>
      <c r="K34" s="21">
        <v>19485845</v>
      </c>
    </row>
    <row r="35" spans="1:11" ht="13.5" x14ac:dyDescent="0.25">
      <c r="A35" s="25" t="s">
        <v>44</v>
      </c>
      <c r="B35" s="13"/>
      <c r="C35" s="20">
        <v>60869073</v>
      </c>
      <c r="D35" s="20">
        <v>87952893</v>
      </c>
      <c r="E35" s="21">
        <v>84097160</v>
      </c>
      <c r="F35" s="80">
        <v>42823718</v>
      </c>
      <c r="G35" s="81">
        <v>55636202</v>
      </c>
      <c r="H35" s="82">
        <v>57834617</v>
      </c>
      <c r="I35" s="24">
        <v>61110081</v>
      </c>
      <c r="J35" s="20">
        <v>72439478</v>
      </c>
      <c r="K35" s="21">
        <v>76007326</v>
      </c>
    </row>
    <row r="36" spans="1:11" ht="13.5" x14ac:dyDescent="0.25">
      <c r="A36" s="25" t="s">
        <v>40</v>
      </c>
      <c r="B36" s="13"/>
      <c r="C36" s="20">
        <v>11849046</v>
      </c>
      <c r="D36" s="20">
        <v>23900745</v>
      </c>
      <c r="E36" s="21">
        <v>26467110</v>
      </c>
      <c r="F36" s="80">
        <v>39810094</v>
      </c>
      <c r="G36" s="81">
        <v>42679142</v>
      </c>
      <c r="H36" s="82">
        <v>46102380</v>
      </c>
      <c r="I36" s="24">
        <v>55780401</v>
      </c>
      <c r="J36" s="20">
        <v>60941752</v>
      </c>
      <c r="K36" s="21">
        <v>66575563</v>
      </c>
    </row>
    <row r="37" spans="1:11" ht="13.5" x14ac:dyDescent="0.25">
      <c r="A37" s="25" t="s">
        <v>33</v>
      </c>
      <c r="B37" s="13"/>
      <c r="C37" s="20">
        <v>33260974</v>
      </c>
      <c r="D37" s="20">
        <v>122031162</v>
      </c>
      <c r="E37" s="21">
        <v>107486379</v>
      </c>
      <c r="F37" s="80">
        <v>120714715</v>
      </c>
      <c r="G37" s="81">
        <v>62845710</v>
      </c>
      <c r="H37" s="82">
        <v>106451584</v>
      </c>
      <c r="I37" s="24">
        <v>128932385</v>
      </c>
      <c r="J37" s="20">
        <v>140020891</v>
      </c>
      <c r="K37" s="21">
        <v>145156912</v>
      </c>
    </row>
    <row r="38" spans="1:11" ht="13.5" x14ac:dyDescent="0.25">
      <c r="A38" s="25" t="s">
        <v>34</v>
      </c>
      <c r="B38" s="13"/>
      <c r="C38" s="41">
        <v>6256112</v>
      </c>
      <c r="D38" s="41">
        <v>2362485</v>
      </c>
      <c r="E38" s="42">
        <v>5304354</v>
      </c>
      <c r="F38" s="43">
        <v>2305091</v>
      </c>
      <c r="G38" s="41">
        <v>2301553</v>
      </c>
      <c r="H38" s="44">
        <v>2518464</v>
      </c>
      <c r="I38" s="45">
        <v>2950746</v>
      </c>
      <c r="J38" s="41">
        <v>3228580</v>
      </c>
      <c r="K38" s="42">
        <v>3542943</v>
      </c>
    </row>
    <row r="39" spans="1:11" ht="13.5" x14ac:dyDescent="0.25">
      <c r="A39" s="29" t="s">
        <v>45</v>
      </c>
      <c r="B39" s="13"/>
      <c r="C39" s="30">
        <f>SUM(C29:C38)</f>
        <v>1160747865</v>
      </c>
      <c r="D39" s="30">
        <f t="shared" ref="D39:K39" si="0">SUM(D29:D38)</f>
        <v>1576767534</v>
      </c>
      <c r="E39" s="31">
        <f t="shared" si="0"/>
        <v>1533307411</v>
      </c>
      <c r="F39" s="32">
        <f t="shared" si="0"/>
        <v>1864797961</v>
      </c>
      <c r="G39" s="30">
        <f t="shared" si="0"/>
        <v>1518438635</v>
      </c>
      <c r="H39" s="33">
        <f t="shared" si="0"/>
        <v>1931513039</v>
      </c>
      <c r="I39" s="34">
        <f t="shared" si="0"/>
        <v>2344376706</v>
      </c>
      <c r="J39" s="30">
        <f t="shared" si="0"/>
        <v>2614680139</v>
      </c>
      <c r="K39" s="31">
        <f t="shared" si="0"/>
        <v>2817688827</v>
      </c>
    </row>
    <row r="40" spans="1:11" ht="13.5" x14ac:dyDescent="0.25">
      <c r="A40" s="35" t="s">
        <v>36</v>
      </c>
      <c r="B40" s="13" t="s">
        <v>37</v>
      </c>
      <c r="C40" s="36"/>
      <c r="D40" s="83">
        <f>(D39-C39)/C39</f>
        <v>0.35840657695286821</v>
      </c>
      <c r="E40" s="84">
        <f t="shared" ref="E40:K40" si="1">(E39-D39)/D39</f>
        <v>-2.756279671090691E-2</v>
      </c>
      <c r="F40" s="85">
        <f t="shared" si="1"/>
        <v>0.21619314406352921</v>
      </c>
      <c r="G40" s="83">
        <f t="shared" si="1"/>
        <v>-0.18573557738891158</v>
      </c>
      <c r="H40" s="84">
        <f t="shared" si="1"/>
        <v>0.27203891845125505</v>
      </c>
      <c r="I40" s="85">
        <f t="shared" si="1"/>
        <v>0.21375142629829277</v>
      </c>
      <c r="J40" s="83">
        <f t="shared" si="1"/>
        <v>0.11529863451902085</v>
      </c>
      <c r="K40" s="84">
        <f t="shared" si="1"/>
        <v>7.7641882451305072E-2</v>
      </c>
    </row>
    <row r="41" spans="1:11" ht="13.5" x14ac:dyDescent="0.25">
      <c r="A41" s="46" t="s">
        <v>46</v>
      </c>
      <c r="B41" s="47"/>
      <c r="C41" s="48">
        <f>C14+C26+C39</f>
        <v>1299574111</v>
      </c>
      <c r="D41" s="48">
        <f t="shared" ref="D41:K41" si="2">D14+D26+D39</f>
        <v>1758973040</v>
      </c>
      <c r="E41" s="62">
        <f t="shared" si="2"/>
        <v>1725111057</v>
      </c>
      <c r="F41" s="63">
        <f t="shared" si="2"/>
        <v>2094849862</v>
      </c>
      <c r="G41" s="48">
        <f t="shared" si="2"/>
        <v>1722799327</v>
      </c>
      <c r="H41" s="62">
        <f t="shared" si="2"/>
        <v>2169332276</v>
      </c>
      <c r="I41" s="63">
        <f t="shared" si="2"/>
        <v>2638683387</v>
      </c>
      <c r="J41" s="48">
        <f t="shared" si="2"/>
        <v>2936020884</v>
      </c>
      <c r="K41" s="62">
        <f t="shared" si="2"/>
        <v>3164948760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0.3534996004548755</v>
      </c>
      <c r="E42" s="86">
        <f t="shared" ref="E42:K42" si="3">(E41-D41)/D41</f>
        <v>-1.9250996024362033E-2</v>
      </c>
      <c r="F42" s="85">
        <f t="shared" si="3"/>
        <v>0.2143275376386391</v>
      </c>
      <c r="G42" s="83">
        <f t="shared" si="3"/>
        <v>-0.17760248204365112</v>
      </c>
      <c r="H42" s="86">
        <f t="shared" si="3"/>
        <v>0.25919034329875845</v>
      </c>
      <c r="I42" s="85">
        <f t="shared" si="3"/>
        <v>0.21635740923259097</v>
      </c>
      <c r="J42" s="83">
        <f t="shared" si="3"/>
        <v>0.11268403722284094</v>
      </c>
      <c r="K42" s="86">
        <f t="shared" si="3"/>
        <v>7.7972155187163175E-2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/>
      <c r="E44" s="21"/>
      <c r="F44" s="80"/>
      <c r="G44" s="81"/>
      <c r="H44" s="82"/>
      <c r="I44" s="24"/>
      <c r="J44" s="20"/>
      <c r="K44" s="21"/>
    </row>
    <row r="45" spans="1:11" ht="13.5" x14ac:dyDescent="0.25">
      <c r="A45" s="25" t="s">
        <v>28</v>
      </c>
      <c r="B45" s="13"/>
      <c r="C45" s="20"/>
      <c r="D45" s="20"/>
      <c r="E45" s="21"/>
      <c r="F45" s="80"/>
      <c r="G45" s="81"/>
      <c r="H45" s="82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80"/>
      <c r="G46" s="81"/>
      <c r="H46" s="82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>
        <v>128709</v>
      </c>
      <c r="E47" s="21">
        <v>159792</v>
      </c>
      <c r="F47" s="80"/>
      <c r="G47" s="81"/>
      <c r="H47" s="82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80"/>
      <c r="G48" s="81"/>
      <c r="H48" s="82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80"/>
      <c r="G49" s="81"/>
      <c r="H49" s="82"/>
      <c r="I49" s="24"/>
      <c r="J49" s="20"/>
      <c r="K49" s="21"/>
    </row>
    <row r="50" spans="1:11" ht="13.5" x14ac:dyDescent="0.25">
      <c r="A50" s="25" t="s">
        <v>50</v>
      </c>
      <c r="B50" s="13"/>
      <c r="C50" s="20">
        <v>738092</v>
      </c>
      <c r="D50" s="20">
        <v>783000</v>
      </c>
      <c r="E50" s="21">
        <v>981857</v>
      </c>
      <c r="F50" s="80">
        <v>1165043</v>
      </c>
      <c r="G50" s="81">
        <v>1148043</v>
      </c>
      <c r="H50" s="82">
        <v>1041139</v>
      </c>
      <c r="I50" s="24">
        <v>1044911</v>
      </c>
      <c r="J50" s="20">
        <v>1307267</v>
      </c>
      <c r="K50" s="21">
        <v>1372078</v>
      </c>
    </row>
    <row r="51" spans="1:11" ht="13.5" x14ac:dyDescent="0.25">
      <c r="A51" s="25" t="s">
        <v>51</v>
      </c>
      <c r="B51" s="13"/>
      <c r="C51" s="20"/>
      <c r="D51" s="20"/>
      <c r="E51" s="21"/>
      <c r="F51" s="80"/>
      <c r="G51" s="81"/>
      <c r="H51" s="82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80"/>
      <c r="G52" s="81"/>
      <c r="H52" s="82"/>
      <c r="I52" s="24"/>
      <c r="J52" s="20"/>
      <c r="K52" s="21"/>
    </row>
    <row r="53" spans="1:11" ht="13.5" x14ac:dyDescent="0.25">
      <c r="A53" s="29" t="s">
        <v>52</v>
      </c>
      <c r="B53" s="13"/>
      <c r="C53" s="30">
        <v>738092</v>
      </c>
      <c r="D53" s="30">
        <v>911709</v>
      </c>
      <c r="E53" s="31">
        <v>1141649</v>
      </c>
      <c r="F53" s="32">
        <v>1165043</v>
      </c>
      <c r="G53" s="30">
        <v>1148043</v>
      </c>
      <c r="H53" s="33">
        <v>1041139</v>
      </c>
      <c r="I53" s="34">
        <v>1044911</v>
      </c>
      <c r="J53" s="30">
        <v>1307267</v>
      </c>
      <c r="K53" s="31">
        <v>1372078</v>
      </c>
    </row>
    <row r="54" spans="1:11" ht="13.5" x14ac:dyDescent="0.25">
      <c r="A54" s="35" t="s">
        <v>36</v>
      </c>
      <c r="B54" s="13" t="s">
        <v>37</v>
      </c>
      <c r="C54" s="36"/>
      <c r="D54" s="36">
        <v>23.5</v>
      </c>
      <c r="E54" s="54">
        <v>25.2</v>
      </c>
      <c r="F54" s="40">
        <v>2</v>
      </c>
      <c r="G54" s="36">
        <v>-1.5</v>
      </c>
      <c r="H54" s="39">
        <v>-9.3000000000000007</v>
      </c>
      <c r="I54" s="40">
        <v>0.4</v>
      </c>
      <c r="J54" s="36">
        <v>25.1</v>
      </c>
      <c r="K54" s="54">
        <v>5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>
        <v>300000</v>
      </c>
      <c r="D56" s="20">
        <v>2293924</v>
      </c>
      <c r="E56" s="21">
        <v>6349901</v>
      </c>
      <c r="F56" s="80">
        <v>6554967</v>
      </c>
      <c r="G56" s="81">
        <v>6340967</v>
      </c>
      <c r="H56" s="82">
        <v>5920770</v>
      </c>
      <c r="I56" s="24">
        <v>7199298</v>
      </c>
      <c r="J56" s="20">
        <v>7785525</v>
      </c>
      <c r="K56" s="21">
        <v>8304647</v>
      </c>
    </row>
    <row r="57" spans="1:11" ht="13.5" x14ac:dyDescent="0.25">
      <c r="A57" s="25" t="s">
        <v>28</v>
      </c>
      <c r="B57" s="13"/>
      <c r="C57" s="20"/>
      <c r="D57" s="20">
        <v>145648</v>
      </c>
      <c r="E57" s="21">
        <v>624630</v>
      </c>
      <c r="F57" s="80">
        <v>590954</v>
      </c>
      <c r="G57" s="81">
        <v>548954</v>
      </c>
      <c r="H57" s="82">
        <v>528259</v>
      </c>
      <c r="I57" s="24">
        <v>512784</v>
      </c>
      <c r="J57" s="20">
        <v>554395</v>
      </c>
      <c r="K57" s="21">
        <v>584706</v>
      </c>
    </row>
    <row r="58" spans="1:11" ht="13.5" x14ac:dyDescent="0.25">
      <c r="A58" s="25" t="s">
        <v>29</v>
      </c>
      <c r="B58" s="13"/>
      <c r="C58" s="20"/>
      <c r="D58" s="20">
        <v>38638</v>
      </c>
      <c r="E58" s="21">
        <v>136250</v>
      </c>
      <c r="F58" s="80">
        <v>113063</v>
      </c>
      <c r="G58" s="81">
        <v>107063</v>
      </c>
      <c r="H58" s="82">
        <v>101957</v>
      </c>
      <c r="I58" s="24">
        <v>131280</v>
      </c>
      <c r="J58" s="20">
        <v>142155</v>
      </c>
      <c r="K58" s="21">
        <v>150848</v>
      </c>
    </row>
    <row r="59" spans="1:11" ht="13.5" x14ac:dyDescent="0.25">
      <c r="A59" s="25" t="s">
        <v>30</v>
      </c>
      <c r="B59" s="13"/>
      <c r="C59" s="20"/>
      <c r="D59" s="20"/>
      <c r="E59" s="21"/>
      <c r="F59" s="80"/>
      <c r="G59" s="81"/>
      <c r="H59" s="82"/>
      <c r="I59" s="24">
        <v>846000</v>
      </c>
      <c r="J59" s="20">
        <v>958941</v>
      </c>
      <c r="K59" s="21">
        <v>1035656</v>
      </c>
    </row>
    <row r="60" spans="1:11" ht="13.5" x14ac:dyDescent="0.25">
      <c r="A60" s="25" t="s">
        <v>49</v>
      </c>
      <c r="B60" s="13"/>
      <c r="C60" s="20"/>
      <c r="D60" s="20"/>
      <c r="E60" s="21"/>
      <c r="F60" s="80"/>
      <c r="G60" s="81"/>
      <c r="H60" s="82"/>
      <c r="I60" s="24"/>
      <c r="J60" s="20"/>
      <c r="K60" s="21"/>
    </row>
    <row r="61" spans="1:11" ht="13.5" x14ac:dyDescent="0.25">
      <c r="A61" s="25" t="s">
        <v>32</v>
      </c>
      <c r="B61" s="13"/>
      <c r="C61" s="20"/>
      <c r="D61" s="20">
        <v>718562</v>
      </c>
      <c r="E61" s="21">
        <v>1108118</v>
      </c>
      <c r="F61" s="80"/>
      <c r="G61" s="81"/>
      <c r="H61" s="82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>
        <v>534971</v>
      </c>
      <c r="E62" s="21">
        <v>1012852</v>
      </c>
      <c r="F62" s="80">
        <v>2581371</v>
      </c>
      <c r="G62" s="81">
        <v>2407371</v>
      </c>
      <c r="H62" s="82">
        <v>2307634</v>
      </c>
      <c r="I62" s="24">
        <v>2688787</v>
      </c>
      <c r="J62" s="20">
        <v>2913848</v>
      </c>
      <c r="K62" s="21">
        <v>3092076</v>
      </c>
    </row>
    <row r="63" spans="1:11" ht="13.5" x14ac:dyDescent="0.25">
      <c r="A63" s="25" t="s">
        <v>33</v>
      </c>
      <c r="B63" s="13"/>
      <c r="C63" s="20"/>
      <c r="D63" s="20"/>
      <c r="E63" s="21"/>
      <c r="F63" s="80"/>
      <c r="G63" s="81"/>
      <c r="H63" s="82"/>
      <c r="I63" s="24">
        <v>8498</v>
      </c>
      <c r="J63" s="20"/>
      <c r="K63" s="21"/>
    </row>
    <row r="64" spans="1:11" ht="13.5" x14ac:dyDescent="0.25">
      <c r="A64" s="25" t="s">
        <v>34</v>
      </c>
      <c r="B64" s="13"/>
      <c r="C64" s="20"/>
      <c r="D64" s="20"/>
      <c r="E64" s="21"/>
      <c r="F64" s="80"/>
      <c r="G64" s="81"/>
      <c r="H64" s="82"/>
      <c r="I64" s="24"/>
      <c r="J64" s="20"/>
      <c r="K64" s="55"/>
    </row>
    <row r="65" spans="1:11" ht="13.5" x14ac:dyDescent="0.25">
      <c r="A65" s="29" t="s">
        <v>54</v>
      </c>
      <c r="B65" s="13"/>
      <c r="C65" s="30">
        <v>300000</v>
      </c>
      <c r="D65" s="30">
        <v>3731743</v>
      </c>
      <c r="E65" s="31">
        <v>9231751</v>
      </c>
      <c r="F65" s="32">
        <v>9840355</v>
      </c>
      <c r="G65" s="30">
        <v>9404355</v>
      </c>
      <c r="H65" s="33">
        <v>8858620</v>
      </c>
      <c r="I65" s="34">
        <v>11386647</v>
      </c>
      <c r="J65" s="30">
        <v>12354863</v>
      </c>
      <c r="K65" s="56">
        <v>13167932</v>
      </c>
    </row>
    <row r="66" spans="1:11" ht="13.5" x14ac:dyDescent="0.25">
      <c r="A66" s="35" t="s">
        <v>36</v>
      </c>
      <c r="B66" s="13" t="s">
        <v>37</v>
      </c>
      <c r="C66" s="36"/>
      <c r="D66" s="36">
        <v>1143.9000000000001</v>
      </c>
      <c r="E66" s="37">
        <v>147.4</v>
      </c>
      <c r="F66" s="38">
        <v>6.6</v>
      </c>
      <c r="G66" s="36">
        <v>-4.4000000000000004</v>
      </c>
      <c r="H66" s="39">
        <v>-5.8</v>
      </c>
      <c r="I66" s="40">
        <v>28.5</v>
      </c>
      <c r="J66" s="36">
        <v>8.5</v>
      </c>
      <c r="K66" s="37">
        <v>6.6</v>
      </c>
    </row>
    <row r="67" spans="1:11" ht="13.5" x14ac:dyDescent="0.25">
      <c r="A67" s="53" t="s">
        <v>55</v>
      </c>
      <c r="B67" s="13"/>
      <c r="C67" s="20"/>
      <c r="D67" s="81"/>
      <c r="E67" s="87"/>
      <c r="F67" s="80"/>
      <c r="G67" s="81"/>
      <c r="H67" s="82"/>
      <c r="I67" s="88"/>
      <c r="J67" s="20"/>
      <c r="K67" s="21"/>
    </row>
    <row r="68" spans="1:11" ht="13.5" x14ac:dyDescent="0.25">
      <c r="A68" s="25" t="s">
        <v>43</v>
      </c>
      <c r="B68" s="13"/>
      <c r="C68" s="20">
        <v>25215000</v>
      </c>
      <c r="D68" s="20">
        <v>78341843</v>
      </c>
      <c r="E68" s="21">
        <v>83116191</v>
      </c>
      <c r="F68" s="80">
        <v>107103617</v>
      </c>
      <c r="G68" s="81">
        <v>94017071</v>
      </c>
      <c r="H68" s="82">
        <v>87449464</v>
      </c>
      <c r="I68" s="24">
        <v>110227952</v>
      </c>
      <c r="J68" s="20">
        <v>126785408</v>
      </c>
      <c r="K68" s="21">
        <v>137541385</v>
      </c>
    </row>
    <row r="69" spans="1:11" ht="13.5" x14ac:dyDescent="0.25">
      <c r="A69" s="59" t="s">
        <v>28</v>
      </c>
      <c r="B69" s="13"/>
      <c r="C69" s="20">
        <v>2000000</v>
      </c>
      <c r="D69" s="20">
        <v>9467790</v>
      </c>
      <c r="E69" s="21">
        <v>12380999</v>
      </c>
      <c r="F69" s="80">
        <v>13184751</v>
      </c>
      <c r="G69" s="81">
        <v>14785408</v>
      </c>
      <c r="H69" s="82">
        <v>13699667</v>
      </c>
      <c r="I69" s="24">
        <v>16243879</v>
      </c>
      <c r="J69" s="20">
        <v>21075447</v>
      </c>
      <c r="K69" s="21">
        <v>22937240</v>
      </c>
    </row>
    <row r="70" spans="1:11" ht="13.5" x14ac:dyDescent="0.25">
      <c r="A70" s="25" t="s">
        <v>29</v>
      </c>
      <c r="B70" s="13"/>
      <c r="C70" s="20">
        <v>1000000</v>
      </c>
      <c r="D70" s="20">
        <v>4597076</v>
      </c>
      <c r="E70" s="21">
        <v>5420719</v>
      </c>
      <c r="F70" s="80">
        <v>5781414</v>
      </c>
      <c r="G70" s="81">
        <v>6870497</v>
      </c>
      <c r="H70" s="82">
        <v>6387347</v>
      </c>
      <c r="I70" s="24">
        <v>8935393</v>
      </c>
      <c r="J70" s="20">
        <v>10629523</v>
      </c>
      <c r="K70" s="21">
        <v>11525445</v>
      </c>
    </row>
    <row r="71" spans="1:11" ht="13.5" x14ac:dyDescent="0.25">
      <c r="A71" s="25" t="s">
        <v>30</v>
      </c>
      <c r="B71" s="13"/>
      <c r="C71" s="20"/>
      <c r="D71" s="20"/>
      <c r="E71" s="21"/>
      <c r="F71" s="80"/>
      <c r="G71" s="81">
        <v>7870414</v>
      </c>
      <c r="H71" s="82">
        <v>7083373</v>
      </c>
      <c r="I71" s="24">
        <v>5930105</v>
      </c>
      <c r="J71" s="20">
        <v>6721774</v>
      </c>
      <c r="K71" s="21">
        <v>7259516</v>
      </c>
    </row>
    <row r="72" spans="1:11" ht="13.5" x14ac:dyDescent="0.25">
      <c r="A72" s="25" t="s">
        <v>49</v>
      </c>
      <c r="B72" s="13"/>
      <c r="C72" s="20"/>
      <c r="D72" s="20"/>
      <c r="E72" s="21"/>
      <c r="F72" s="80"/>
      <c r="G72" s="81"/>
      <c r="H72" s="82"/>
      <c r="I72" s="24"/>
      <c r="J72" s="20"/>
      <c r="K72" s="21"/>
    </row>
    <row r="73" spans="1:11" ht="13.5" x14ac:dyDescent="0.25">
      <c r="A73" s="25" t="s">
        <v>32</v>
      </c>
      <c r="B73" s="13"/>
      <c r="C73" s="20"/>
      <c r="D73" s="20"/>
      <c r="E73" s="21"/>
      <c r="F73" s="80">
        <v>600000</v>
      </c>
      <c r="G73" s="81">
        <v>1755898</v>
      </c>
      <c r="H73" s="82">
        <v>1580308</v>
      </c>
      <c r="I73" s="24">
        <v>2040231</v>
      </c>
      <c r="J73" s="20">
        <v>2685887</v>
      </c>
      <c r="K73" s="21">
        <v>2852757</v>
      </c>
    </row>
    <row r="74" spans="1:11" ht="13.5" x14ac:dyDescent="0.25">
      <c r="A74" s="25" t="s">
        <v>44</v>
      </c>
      <c r="B74" s="13"/>
      <c r="C74" s="20">
        <v>3000000</v>
      </c>
      <c r="D74" s="20">
        <v>6025340</v>
      </c>
      <c r="E74" s="21">
        <v>7050256</v>
      </c>
      <c r="F74" s="80">
        <v>9814942</v>
      </c>
      <c r="G74" s="81">
        <v>8653941</v>
      </c>
      <c r="H74" s="82">
        <v>8127447</v>
      </c>
      <c r="I74" s="24">
        <v>8486074</v>
      </c>
      <c r="J74" s="20">
        <v>12205881</v>
      </c>
      <c r="K74" s="21">
        <v>11927336</v>
      </c>
    </row>
    <row r="75" spans="1:11" ht="13.5" x14ac:dyDescent="0.25">
      <c r="A75" s="25" t="s">
        <v>40</v>
      </c>
      <c r="B75" s="13"/>
      <c r="C75" s="20"/>
      <c r="D75" s="20">
        <v>3245362</v>
      </c>
      <c r="E75" s="21">
        <v>3882223</v>
      </c>
      <c r="F75" s="80">
        <v>5607071</v>
      </c>
      <c r="G75" s="81">
        <v>4023071</v>
      </c>
      <c r="H75" s="82">
        <v>3620764</v>
      </c>
      <c r="I75" s="24">
        <v>2234413</v>
      </c>
      <c r="J75" s="20">
        <v>2443640</v>
      </c>
      <c r="K75" s="21">
        <v>2667491</v>
      </c>
    </row>
    <row r="76" spans="1:11" ht="13.5" x14ac:dyDescent="0.25">
      <c r="A76" s="25" t="s">
        <v>33</v>
      </c>
      <c r="B76" s="13"/>
      <c r="C76" s="20">
        <v>2000000</v>
      </c>
      <c r="D76" s="20">
        <v>3090105</v>
      </c>
      <c r="E76" s="21">
        <v>7742083</v>
      </c>
      <c r="F76" s="80">
        <v>5890560</v>
      </c>
      <c r="G76" s="81">
        <v>4993073</v>
      </c>
      <c r="H76" s="82">
        <v>4877666</v>
      </c>
      <c r="I76" s="24">
        <v>5866573</v>
      </c>
      <c r="J76" s="20">
        <v>6416335</v>
      </c>
      <c r="K76" s="21">
        <v>7002121</v>
      </c>
    </row>
    <row r="77" spans="1:11" ht="13.5" x14ac:dyDescent="0.25">
      <c r="A77" s="25" t="s">
        <v>34</v>
      </c>
      <c r="B77" s="13"/>
      <c r="C77" s="20"/>
      <c r="D77" s="20"/>
      <c r="E77" s="21"/>
      <c r="F77" s="80"/>
      <c r="G77" s="81"/>
      <c r="H77" s="82"/>
      <c r="I77" s="24"/>
      <c r="J77" s="20"/>
      <c r="K77" s="21"/>
    </row>
    <row r="78" spans="1:11" ht="13.5" x14ac:dyDescent="0.25">
      <c r="A78" s="29" t="s">
        <v>56</v>
      </c>
      <c r="B78" s="13"/>
      <c r="C78" s="30">
        <v>33215000</v>
      </c>
      <c r="D78" s="30">
        <v>104767516</v>
      </c>
      <c r="E78" s="31">
        <v>119592471</v>
      </c>
      <c r="F78" s="32">
        <v>147982355</v>
      </c>
      <c r="G78" s="30">
        <v>142969373</v>
      </c>
      <c r="H78" s="33">
        <v>132826036</v>
      </c>
      <c r="I78" s="34">
        <v>159964620</v>
      </c>
      <c r="J78" s="30">
        <v>188963894</v>
      </c>
      <c r="K78" s="31">
        <v>203713292</v>
      </c>
    </row>
    <row r="79" spans="1:11" ht="13.5" x14ac:dyDescent="0.25">
      <c r="A79" s="35" t="s">
        <v>36</v>
      </c>
      <c r="B79" s="13" t="s">
        <v>37</v>
      </c>
      <c r="C79" s="36"/>
      <c r="D79" s="36">
        <v>215.4</v>
      </c>
      <c r="E79" s="54">
        <v>14.2</v>
      </c>
      <c r="F79" s="60">
        <v>23.7</v>
      </c>
      <c r="G79" s="36">
        <v>-3.4</v>
      </c>
      <c r="H79" s="54">
        <v>-7.1</v>
      </c>
      <c r="I79" s="40">
        <v>20.399999999999999</v>
      </c>
      <c r="J79" s="36">
        <v>18.100000000000001</v>
      </c>
      <c r="K79" s="54">
        <v>7.8</v>
      </c>
    </row>
    <row r="80" spans="1:11" ht="13.5" x14ac:dyDescent="0.25">
      <c r="A80" s="46" t="s">
        <v>57</v>
      </c>
      <c r="B80" s="61"/>
      <c r="C80" s="48">
        <f>C53+C65+C78</f>
        <v>34253092</v>
      </c>
      <c r="D80" s="48">
        <f t="shared" ref="D80:K80" si="4">D53+D65+D78</f>
        <v>109410968</v>
      </c>
      <c r="E80" s="62">
        <f t="shared" si="4"/>
        <v>129965871</v>
      </c>
      <c r="F80" s="63">
        <f t="shared" si="4"/>
        <v>158987753</v>
      </c>
      <c r="G80" s="48">
        <f t="shared" si="4"/>
        <v>153521771</v>
      </c>
      <c r="H80" s="62">
        <f t="shared" si="4"/>
        <v>142725795</v>
      </c>
      <c r="I80" s="63">
        <f t="shared" si="4"/>
        <v>172396178</v>
      </c>
      <c r="J80" s="48">
        <f t="shared" si="4"/>
        <v>202626024</v>
      </c>
      <c r="K80" s="62">
        <f t="shared" si="4"/>
        <v>218253302</v>
      </c>
    </row>
    <row r="81" spans="1:11" ht="13.5" x14ac:dyDescent="0.25">
      <c r="A81" s="29" t="s">
        <v>58</v>
      </c>
      <c r="B81" s="64"/>
      <c r="C81" s="65">
        <f>C41+C80</f>
        <v>1333827203</v>
      </c>
      <c r="D81" s="65">
        <f t="shared" ref="D81:K81" si="5">D41+D80</f>
        <v>1868384008</v>
      </c>
      <c r="E81" s="76">
        <f t="shared" si="5"/>
        <v>1855076928</v>
      </c>
      <c r="F81" s="67">
        <f t="shared" si="5"/>
        <v>2253837615</v>
      </c>
      <c r="G81" s="65">
        <f t="shared" si="5"/>
        <v>1876321098</v>
      </c>
      <c r="H81" s="76">
        <f t="shared" si="5"/>
        <v>2312058071</v>
      </c>
      <c r="I81" s="67">
        <f t="shared" si="5"/>
        <v>2811079565</v>
      </c>
      <c r="J81" s="65">
        <f t="shared" si="5"/>
        <v>3138646908</v>
      </c>
      <c r="K81" s="76">
        <f t="shared" si="5"/>
        <v>3383202062</v>
      </c>
    </row>
    <row r="82" spans="1:11" ht="13.5" x14ac:dyDescent="0.25">
      <c r="A82" s="68" t="s">
        <v>36</v>
      </c>
      <c r="B82" s="69" t="s">
        <v>37</v>
      </c>
      <c r="C82" s="70"/>
      <c r="D82" s="89">
        <f>(D81-C81)/C81</f>
        <v>0.40076915795216389</v>
      </c>
      <c r="E82" s="90">
        <f t="shared" ref="E82:K82" si="6">(E81-D81)/D81</f>
        <v>-7.1222403654827258E-3</v>
      </c>
      <c r="F82" s="91">
        <f t="shared" si="6"/>
        <v>0.21495641554332348</v>
      </c>
      <c r="G82" s="89">
        <f t="shared" si="6"/>
        <v>-0.16749943052130667</v>
      </c>
      <c r="H82" s="90">
        <f t="shared" si="6"/>
        <v>0.23222942675667765</v>
      </c>
      <c r="I82" s="91">
        <f t="shared" si="6"/>
        <v>0.2158343253827382</v>
      </c>
      <c r="J82" s="89">
        <f t="shared" si="6"/>
        <v>0.11652723995380757</v>
      </c>
      <c r="K82" s="90">
        <f t="shared" si="6"/>
        <v>7.7917383244563418E-2</v>
      </c>
    </row>
    <row r="83" spans="1:11" ht="13.5" x14ac:dyDescent="0.25">
      <c r="A83" s="73" t="s">
        <v>59</v>
      </c>
      <c r="B83" s="74" t="s">
        <v>60</v>
      </c>
      <c r="C83" s="75">
        <f>C26+C39+C65+C78</f>
        <v>1231253211</v>
      </c>
      <c r="D83" s="75">
        <f t="shared" ref="D83:K83" si="7">D26+D39+D65+D78</f>
        <v>1741609816</v>
      </c>
      <c r="E83" s="76">
        <f t="shared" si="7"/>
        <v>1724218695</v>
      </c>
      <c r="F83" s="77">
        <f t="shared" si="7"/>
        <v>2102156780</v>
      </c>
      <c r="G83" s="75">
        <f t="shared" si="7"/>
        <v>1746678659</v>
      </c>
      <c r="H83" s="76">
        <f t="shared" si="7"/>
        <v>2154389446</v>
      </c>
      <c r="I83" s="77">
        <f t="shared" si="7"/>
        <v>2625615381</v>
      </c>
      <c r="J83" s="75">
        <f t="shared" si="7"/>
        <v>2936578506</v>
      </c>
      <c r="K83" s="76">
        <f t="shared" si="7"/>
        <v>3165187723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256" width="9.140625" style="1"/>
    <col min="257" max="257" width="35.7109375" style="1" customWidth="1"/>
    <col min="258" max="258" width="3.85546875" style="1" bestFit="1" customWidth="1"/>
    <col min="259" max="267" width="9.7109375" style="1" customWidth="1"/>
    <col min="268" max="512" width="9.140625" style="1"/>
    <col min="513" max="513" width="35.7109375" style="1" customWidth="1"/>
    <col min="514" max="514" width="3.85546875" style="1" bestFit="1" customWidth="1"/>
    <col min="515" max="523" width="9.7109375" style="1" customWidth="1"/>
    <col min="524" max="768" width="9.140625" style="1"/>
    <col min="769" max="769" width="35.7109375" style="1" customWidth="1"/>
    <col min="770" max="770" width="3.85546875" style="1" bestFit="1" customWidth="1"/>
    <col min="771" max="779" width="9.7109375" style="1" customWidth="1"/>
    <col min="780" max="1024" width="9.140625" style="1"/>
    <col min="1025" max="1025" width="35.7109375" style="1" customWidth="1"/>
    <col min="1026" max="1026" width="3.85546875" style="1" bestFit="1" customWidth="1"/>
    <col min="1027" max="1035" width="9.7109375" style="1" customWidth="1"/>
    <col min="1036" max="1280" width="9.140625" style="1"/>
    <col min="1281" max="1281" width="35.7109375" style="1" customWidth="1"/>
    <col min="1282" max="1282" width="3.85546875" style="1" bestFit="1" customWidth="1"/>
    <col min="1283" max="1291" width="9.7109375" style="1" customWidth="1"/>
    <col min="1292" max="1536" width="9.140625" style="1"/>
    <col min="1537" max="1537" width="35.7109375" style="1" customWidth="1"/>
    <col min="1538" max="1538" width="3.85546875" style="1" bestFit="1" customWidth="1"/>
    <col min="1539" max="1547" width="9.7109375" style="1" customWidth="1"/>
    <col min="1548" max="1792" width="9.140625" style="1"/>
    <col min="1793" max="1793" width="35.7109375" style="1" customWidth="1"/>
    <col min="1794" max="1794" width="3.85546875" style="1" bestFit="1" customWidth="1"/>
    <col min="1795" max="1803" width="9.7109375" style="1" customWidth="1"/>
    <col min="1804" max="2048" width="9.140625" style="1"/>
    <col min="2049" max="2049" width="35.7109375" style="1" customWidth="1"/>
    <col min="2050" max="2050" width="3.85546875" style="1" bestFit="1" customWidth="1"/>
    <col min="2051" max="2059" width="9.7109375" style="1" customWidth="1"/>
    <col min="2060" max="2304" width="9.140625" style="1"/>
    <col min="2305" max="2305" width="35.7109375" style="1" customWidth="1"/>
    <col min="2306" max="2306" width="3.85546875" style="1" bestFit="1" customWidth="1"/>
    <col min="2307" max="2315" width="9.7109375" style="1" customWidth="1"/>
    <col min="2316" max="2560" width="9.140625" style="1"/>
    <col min="2561" max="2561" width="35.7109375" style="1" customWidth="1"/>
    <col min="2562" max="2562" width="3.85546875" style="1" bestFit="1" customWidth="1"/>
    <col min="2563" max="2571" width="9.7109375" style="1" customWidth="1"/>
    <col min="2572" max="2816" width="9.140625" style="1"/>
    <col min="2817" max="2817" width="35.7109375" style="1" customWidth="1"/>
    <col min="2818" max="2818" width="3.85546875" style="1" bestFit="1" customWidth="1"/>
    <col min="2819" max="2827" width="9.7109375" style="1" customWidth="1"/>
    <col min="2828" max="3072" width="9.140625" style="1"/>
    <col min="3073" max="3073" width="35.7109375" style="1" customWidth="1"/>
    <col min="3074" max="3074" width="3.85546875" style="1" bestFit="1" customWidth="1"/>
    <col min="3075" max="3083" width="9.7109375" style="1" customWidth="1"/>
    <col min="3084" max="3328" width="9.140625" style="1"/>
    <col min="3329" max="3329" width="35.7109375" style="1" customWidth="1"/>
    <col min="3330" max="3330" width="3.85546875" style="1" bestFit="1" customWidth="1"/>
    <col min="3331" max="3339" width="9.7109375" style="1" customWidth="1"/>
    <col min="3340" max="3584" width="9.140625" style="1"/>
    <col min="3585" max="3585" width="35.7109375" style="1" customWidth="1"/>
    <col min="3586" max="3586" width="3.85546875" style="1" bestFit="1" customWidth="1"/>
    <col min="3587" max="3595" width="9.7109375" style="1" customWidth="1"/>
    <col min="3596" max="3840" width="9.140625" style="1"/>
    <col min="3841" max="3841" width="35.7109375" style="1" customWidth="1"/>
    <col min="3842" max="3842" width="3.85546875" style="1" bestFit="1" customWidth="1"/>
    <col min="3843" max="3851" width="9.7109375" style="1" customWidth="1"/>
    <col min="3852" max="4096" width="9.140625" style="1"/>
    <col min="4097" max="4097" width="35.7109375" style="1" customWidth="1"/>
    <col min="4098" max="4098" width="3.85546875" style="1" bestFit="1" customWidth="1"/>
    <col min="4099" max="4107" width="9.7109375" style="1" customWidth="1"/>
    <col min="4108" max="4352" width="9.140625" style="1"/>
    <col min="4353" max="4353" width="35.7109375" style="1" customWidth="1"/>
    <col min="4354" max="4354" width="3.85546875" style="1" bestFit="1" customWidth="1"/>
    <col min="4355" max="4363" width="9.7109375" style="1" customWidth="1"/>
    <col min="4364" max="4608" width="9.140625" style="1"/>
    <col min="4609" max="4609" width="35.7109375" style="1" customWidth="1"/>
    <col min="4610" max="4610" width="3.85546875" style="1" bestFit="1" customWidth="1"/>
    <col min="4611" max="4619" width="9.7109375" style="1" customWidth="1"/>
    <col min="4620" max="4864" width="9.140625" style="1"/>
    <col min="4865" max="4865" width="35.7109375" style="1" customWidth="1"/>
    <col min="4866" max="4866" width="3.85546875" style="1" bestFit="1" customWidth="1"/>
    <col min="4867" max="4875" width="9.7109375" style="1" customWidth="1"/>
    <col min="4876" max="5120" width="9.140625" style="1"/>
    <col min="5121" max="5121" width="35.7109375" style="1" customWidth="1"/>
    <col min="5122" max="5122" width="3.85546875" style="1" bestFit="1" customWidth="1"/>
    <col min="5123" max="5131" width="9.7109375" style="1" customWidth="1"/>
    <col min="5132" max="5376" width="9.140625" style="1"/>
    <col min="5377" max="5377" width="35.7109375" style="1" customWidth="1"/>
    <col min="5378" max="5378" width="3.85546875" style="1" bestFit="1" customWidth="1"/>
    <col min="5379" max="5387" width="9.7109375" style="1" customWidth="1"/>
    <col min="5388" max="5632" width="9.140625" style="1"/>
    <col min="5633" max="5633" width="35.7109375" style="1" customWidth="1"/>
    <col min="5634" max="5634" width="3.85546875" style="1" bestFit="1" customWidth="1"/>
    <col min="5635" max="5643" width="9.7109375" style="1" customWidth="1"/>
    <col min="5644" max="5888" width="9.140625" style="1"/>
    <col min="5889" max="5889" width="35.7109375" style="1" customWidth="1"/>
    <col min="5890" max="5890" width="3.85546875" style="1" bestFit="1" customWidth="1"/>
    <col min="5891" max="5899" width="9.7109375" style="1" customWidth="1"/>
    <col min="5900" max="6144" width="9.140625" style="1"/>
    <col min="6145" max="6145" width="35.7109375" style="1" customWidth="1"/>
    <col min="6146" max="6146" width="3.85546875" style="1" bestFit="1" customWidth="1"/>
    <col min="6147" max="6155" width="9.7109375" style="1" customWidth="1"/>
    <col min="6156" max="6400" width="9.140625" style="1"/>
    <col min="6401" max="6401" width="35.7109375" style="1" customWidth="1"/>
    <col min="6402" max="6402" width="3.85546875" style="1" bestFit="1" customWidth="1"/>
    <col min="6403" max="6411" width="9.7109375" style="1" customWidth="1"/>
    <col min="6412" max="6656" width="9.140625" style="1"/>
    <col min="6657" max="6657" width="35.7109375" style="1" customWidth="1"/>
    <col min="6658" max="6658" width="3.85546875" style="1" bestFit="1" customWidth="1"/>
    <col min="6659" max="6667" width="9.7109375" style="1" customWidth="1"/>
    <col min="6668" max="6912" width="9.140625" style="1"/>
    <col min="6913" max="6913" width="35.7109375" style="1" customWidth="1"/>
    <col min="6914" max="6914" width="3.85546875" style="1" bestFit="1" customWidth="1"/>
    <col min="6915" max="6923" width="9.7109375" style="1" customWidth="1"/>
    <col min="6924" max="7168" width="9.140625" style="1"/>
    <col min="7169" max="7169" width="35.7109375" style="1" customWidth="1"/>
    <col min="7170" max="7170" width="3.85546875" style="1" bestFit="1" customWidth="1"/>
    <col min="7171" max="7179" width="9.7109375" style="1" customWidth="1"/>
    <col min="7180" max="7424" width="9.140625" style="1"/>
    <col min="7425" max="7425" width="35.7109375" style="1" customWidth="1"/>
    <col min="7426" max="7426" width="3.85546875" style="1" bestFit="1" customWidth="1"/>
    <col min="7427" max="7435" width="9.7109375" style="1" customWidth="1"/>
    <col min="7436" max="7680" width="9.140625" style="1"/>
    <col min="7681" max="7681" width="35.7109375" style="1" customWidth="1"/>
    <col min="7682" max="7682" width="3.85546875" style="1" bestFit="1" customWidth="1"/>
    <col min="7683" max="7691" width="9.7109375" style="1" customWidth="1"/>
    <col min="7692" max="7936" width="9.140625" style="1"/>
    <col min="7937" max="7937" width="35.7109375" style="1" customWidth="1"/>
    <col min="7938" max="7938" width="3.85546875" style="1" bestFit="1" customWidth="1"/>
    <col min="7939" max="7947" width="9.7109375" style="1" customWidth="1"/>
    <col min="7948" max="8192" width="9.140625" style="1"/>
    <col min="8193" max="8193" width="35.7109375" style="1" customWidth="1"/>
    <col min="8194" max="8194" width="3.85546875" style="1" bestFit="1" customWidth="1"/>
    <col min="8195" max="8203" width="9.7109375" style="1" customWidth="1"/>
    <col min="8204" max="8448" width="9.140625" style="1"/>
    <col min="8449" max="8449" width="35.7109375" style="1" customWidth="1"/>
    <col min="8450" max="8450" width="3.85546875" style="1" bestFit="1" customWidth="1"/>
    <col min="8451" max="8459" width="9.7109375" style="1" customWidth="1"/>
    <col min="8460" max="8704" width="9.140625" style="1"/>
    <col min="8705" max="8705" width="35.7109375" style="1" customWidth="1"/>
    <col min="8706" max="8706" width="3.85546875" style="1" bestFit="1" customWidth="1"/>
    <col min="8707" max="8715" width="9.7109375" style="1" customWidth="1"/>
    <col min="8716" max="8960" width="9.140625" style="1"/>
    <col min="8961" max="8961" width="35.7109375" style="1" customWidth="1"/>
    <col min="8962" max="8962" width="3.85546875" style="1" bestFit="1" customWidth="1"/>
    <col min="8963" max="8971" width="9.7109375" style="1" customWidth="1"/>
    <col min="8972" max="9216" width="9.140625" style="1"/>
    <col min="9217" max="9217" width="35.7109375" style="1" customWidth="1"/>
    <col min="9218" max="9218" width="3.85546875" style="1" bestFit="1" customWidth="1"/>
    <col min="9219" max="9227" width="9.7109375" style="1" customWidth="1"/>
    <col min="9228" max="9472" width="9.140625" style="1"/>
    <col min="9473" max="9473" width="35.7109375" style="1" customWidth="1"/>
    <col min="9474" max="9474" width="3.85546875" style="1" bestFit="1" customWidth="1"/>
    <col min="9475" max="9483" width="9.7109375" style="1" customWidth="1"/>
    <col min="9484" max="9728" width="9.140625" style="1"/>
    <col min="9729" max="9729" width="35.7109375" style="1" customWidth="1"/>
    <col min="9730" max="9730" width="3.85546875" style="1" bestFit="1" customWidth="1"/>
    <col min="9731" max="9739" width="9.7109375" style="1" customWidth="1"/>
    <col min="9740" max="9984" width="9.140625" style="1"/>
    <col min="9985" max="9985" width="35.7109375" style="1" customWidth="1"/>
    <col min="9986" max="9986" width="3.85546875" style="1" bestFit="1" customWidth="1"/>
    <col min="9987" max="9995" width="9.7109375" style="1" customWidth="1"/>
    <col min="9996" max="10240" width="9.140625" style="1"/>
    <col min="10241" max="10241" width="35.7109375" style="1" customWidth="1"/>
    <col min="10242" max="10242" width="3.85546875" style="1" bestFit="1" customWidth="1"/>
    <col min="10243" max="10251" width="9.7109375" style="1" customWidth="1"/>
    <col min="10252" max="10496" width="9.140625" style="1"/>
    <col min="10497" max="10497" width="35.7109375" style="1" customWidth="1"/>
    <col min="10498" max="10498" width="3.85546875" style="1" bestFit="1" customWidth="1"/>
    <col min="10499" max="10507" width="9.7109375" style="1" customWidth="1"/>
    <col min="10508" max="10752" width="9.140625" style="1"/>
    <col min="10753" max="10753" width="35.7109375" style="1" customWidth="1"/>
    <col min="10754" max="10754" width="3.85546875" style="1" bestFit="1" customWidth="1"/>
    <col min="10755" max="10763" width="9.7109375" style="1" customWidth="1"/>
    <col min="10764" max="11008" width="9.140625" style="1"/>
    <col min="11009" max="11009" width="35.7109375" style="1" customWidth="1"/>
    <col min="11010" max="11010" width="3.85546875" style="1" bestFit="1" customWidth="1"/>
    <col min="11011" max="11019" width="9.7109375" style="1" customWidth="1"/>
    <col min="11020" max="11264" width="9.140625" style="1"/>
    <col min="11265" max="11265" width="35.7109375" style="1" customWidth="1"/>
    <col min="11266" max="11266" width="3.85546875" style="1" bestFit="1" customWidth="1"/>
    <col min="11267" max="11275" width="9.7109375" style="1" customWidth="1"/>
    <col min="11276" max="11520" width="9.140625" style="1"/>
    <col min="11521" max="11521" width="35.7109375" style="1" customWidth="1"/>
    <col min="11522" max="11522" width="3.85546875" style="1" bestFit="1" customWidth="1"/>
    <col min="11523" max="11531" width="9.7109375" style="1" customWidth="1"/>
    <col min="11532" max="11776" width="9.140625" style="1"/>
    <col min="11777" max="11777" width="35.7109375" style="1" customWidth="1"/>
    <col min="11778" max="11778" width="3.85546875" style="1" bestFit="1" customWidth="1"/>
    <col min="11779" max="11787" width="9.7109375" style="1" customWidth="1"/>
    <col min="11788" max="12032" width="9.140625" style="1"/>
    <col min="12033" max="12033" width="35.7109375" style="1" customWidth="1"/>
    <col min="12034" max="12034" width="3.85546875" style="1" bestFit="1" customWidth="1"/>
    <col min="12035" max="12043" width="9.7109375" style="1" customWidth="1"/>
    <col min="12044" max="12288" width="9.140625" style="1"/>
    <col min="12289" max="12289" width="35.7109375" style="1" customWidth="1"/>
    <col min="12290" max="12290" width="3.85546875" style="1" bestFit="1" customWidth="1"/>
    <col min="12291" max="12299" width="9.7109375" style="1" customWidth="1"/>
    <col min="12300" max="12544" width="9.140625" style="1"/>
    <col min="12545" max="12545" width="35.7109375" style="1" customWidth="1"/>
    <col min="12546" max="12546" width="3.85546875" style="1" bestFit="1" customWidth="1"/>
    <col min="12547" max="12555" width="9.7109375" style="1" customWidth="1"/>
    <col min="12556" max="12800" width="9.140625" style="1"/>
    <col min="12801" max="12801" width="35.7109375" style="1" customWidth="1"/>
    <col min="12802" max="12802" width="3.85546875" style="1" bestFit="1" customWidth="1"/>
    <col min="12803" max="12811" width="9.7109375" style="1" customWidth="1"/>
    <col min="12812" max="13056" width="9.140625" style="1"/>
    <col min="13057" max="13057" width="35.7109375" style="1" customWidth="1"/>
    <col min="13058" max="13058" width="3.85546875" style="1" bestFit="1" customWidth="1"/>
    <col min="13059" max="13067" width="9.7109375" style="1" customWidth="1"/>
    <col min="13068" max="13312" width="9.140625" style="1"/>
    <col min="13313" max="13313" width="35.7109375" style="1" customWidth="1"/>
    <col min="13314" max="13314" width="3.85546875" style="1" bestFit="1" customWidth="1"/>
    <col min="13315" max="13323" width="9.7109375" style="1" customWidth="1"/>
    <col min="13324" max="13568" width="9.140625" style="1"/>
    <col min="13569" max="13569" width="35.7109375" style="1" customWidth="1"/>
    <col min="13570" max="13570" width="3.85546875" style="1" bestFit="1" customWidth="1"/>
    <col min="13571" max="13579" width="9.7109375" style="1" customWidth="1"/>
    <col min="13580" max="13824" width="9.140625" style="1"/>
    <col min="13825" max="13825" width="35.7109375" style="1" customWidth="1"/>
    <col min="13826" max="13826" width="3.85546875" style="1" bestFit="1" customWidth="1"/>
    <col min="13827" max="13835" width="9.7109375" style="1" customWidth="1"/>
    <col min="13836" max="14080" width="9.140625" style="1"/>
    <col min="14081" max="14081" width="35.7109375" style="1" customWidth="1"/>
    <col min="14082" max="14082" width="3.85546875" style="1" bestFit="1" customWidth="1"/>
    <col min="14083" max="14091" width="9.7109375" style="1" customWidth="1"/>
    <col min="14092" max="14336" width="9.140625" style="1"/>
    <col min="14337" max="14337" width="35.7109375" style="1" customWidth="1"/>
    <col min="14338" max="14338" width="3.85546875" style="1" bestFit="1" customWidth="1"/>
    <col min="14339" max="14347" width="9.7109375" style="1" customWidth="1"/>
    <col min="14348" max="14592" width="9.140625" style="1"/>
    <col min="14593" max="14593" width="35.7109375" style="1" customWidth="1"/>
    <col min="14594" max="14594" width="3.85546875" style="1" bestFit="1" customWidth="1"/>
    <col min="14595" max="14603" width="9.7109375" style="1" customWidth="1"/>
    <col min="14604" max="14848" width="9.140625" style="1"/>
    <col min="14849" max="14849" width="35.7109375" style="1" customWidth="1"/>
    <col min="14850" max="14850" width="3.85546875" style="1" bestFit="1" customWidth="1"/>
    <col min="14851" max="14859" width="9.7109375" style="1" customWidth="1"/>
    <col min="14860" max="15104" width="9.140625" style="1"/>
    <col min="15105" max="15105" width="35.7109375" style="1" customWidth="1"/>
    <col min="15106" max="15106" width="3.85546875" style="1" bestFit="1" customWidth="1"/>
    <col min="15107" max="15115" width="9.7109375" style="1" customWidth="1"/>
    <col min="15116" max="15360" width="9.140625" style="1"/>
    <col min="15361" max="15361" width="35.7109375" style="1" customWidth="1"/>
    <col min="15362" max="15362" width="3.85546875" style="1" bestFit="1" customWidth="1"/>
    <col min="15363" max="15371" width="9.7109375" style="1" customWidth="1"/>
    <col min="15372" max="15616" width="9.140625" style="1"/>
    <col min="15617" max="15617" width="35.7109375" style="1" customWidth="1"/>
    <col min="15618" max="15618" width="3.85546875" style="1" bestFit="1" customWidth="1"/>
    <col min="15619" max="15627" width="9.7109375" style="1" customWidth="1"/>
    <col min="15628" max="15872" width="9.140625" style="1"/>
    <col min="15873" max="15873" width="35.7109375" style="1" customWidth="1"/>
    <col min="15874" max="15874" width="3.85546875" style="1" bestFit="1" customWidth="1"/>
    <col min="15875" max="15883" width="9.7109375" style="1" customWidth="1"/>
    <col min="15884" max="16128" width="9.140625" style="1"/>
    <col min="16129" max="16129" width="35.7109375" style="1" customWidth="1"/>
    <col min="16130" max="16130" width="3.85546875" style="1" bestFit="1" customWidth="1"/>
    <col min="16131" max="16139" width="9.7109375" style="1" customWidth="1"/>
    <col min="16140" max="16384" width="9.140625" style="1"/>
  </cols>
  <sheetData>
    <row r="1" spans="1:11" ht="18" customHeight="1" x14ac:dyDescent="0.25">
      <c r="A1" s="97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6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172798633</v>
      </c>
      <c r="D6" s="20">
        <v>160693450</v>
      </c>
      <c r="E6" s="21">
        <v>180153971</v>
      </c>
      <c r="F6" s="80">
        <v>203617598</v>
      </c>
      <c r="G6" s="81">
        <v>196069733</v>
      </c>
      <c r="H6" s="82">
        <v>201106835</v>
      </c>
      <c r="I6" s="24">
        <v>211756187</v>
      </c>
      <c r="J6" s="20">
        <v>234676933</v>
      </c>
      <c r="K6" s="21">
        <v>249504365</v>
      </c>
    </row>
    <row r="7" spans="1:11" ht="13.5" x14ac:dyDescent="0.25">
      <c r="A7" s="25" t="s">
        <v>28</v>
      </c>
      <c r="B7" s="13"/>
      <c r="C7" s="20">
        <v>18680587</v>
      </c>
      <c r="D7" s="20">
        <v>20452755</v>
      </c>
      <c r="E7" s="21">
        <v>23911665</v>
      </c>
      <c r="F7" s="80">
        <v>20498473</v>
      </c>
      <c r="G7" s="81">
        <v>17163885</v>
      </c>
      <c r="H7" s="82">
        <v>17521005</v>
      </c>
      <c r="I7" s="24">
        <v>20102902</v>
      </c>
      <c r="J7" s="20">
        <v>24880437</v>
      </c>
      <c r="K7" s="21">
        <v>26941973</v>
      </c>
    </row>
    <row r="8" spans="1:11" ht="13.5" x14ac:dyDescent="0.25">
      <c r="A8" s="25" t="s">
        <v>29</v>
      </c>
      <c r="B8" s="13"/>
      <c r="C8" s="20">
        <v>3517400</v>
      </c>
      <c r="D8" s="20">
        <v>4091993</v>
      </c>
      <c r="E8" s="21">
        <v>3044071</v>
      </c>
      <c r="F8" s="80">
        <v>3629611</v>
      </c>
      <c r="G8" s="81">
        <v>5337951</v>
      </c>
      <c r="H8" s="82">
        <v>5043647</v>
      </c>
      <c r="I8" s="24">
        <v>5757791</v>
      </c>
      <c r="J8" s="20">
        <v>9761704</v>
      </c>
      <c r="K8" s="21">
        <v>10505931</v>
      </c>
    </row>
    <row r="9" spans="1:11" ht="13.5" x14ac:dyDescent="0.25">
      <c r="A9" s="25" t="s">
        <v>30</v>
      </c>
      <c r="B9" s="13"/>
      <c r="C9" s="20">
        <v>21027591</v>
      </c>
      <c r="D9" s="20">
        <v>22338985</v>
      </c>
      <c r="E9" s="21">
        <v>25211485</v>
      </c>
      <c r="F9" s="80">
        <v>18109853</v>
      </c>
      <c r="G9" s="81">
        <v>25158028</v>
      </c>
      <c r="H9" s="82">
        <v>25490854</v>
      </c>
      <c r="I9" s="24">
        <v>40509928</v>
      </c>
      <c r="J9" s="20">
        <v>43185780</v>
      </c>
      <c r="K9" s="21">
        <v>47229175</v>
      </c>
    </row>
    <row r="10" spans="1:11" ht="13.5" x14ac:dyDescent="0.25">
      <c r="A10" s="25" t="s">
        <v>31</v>
      </c>
      <c r="B10" s="13"/>
      <c r="C10" s="20">
        <v>1203830</v>
      </c>
      <c r="D10" s="20">
        <v>1394747</v>
      </c>
      <c r="E10" s="21">
        <v>1451290</v>
      </c>
      <c r="F10" s="80">
        <v>2267864</v>
      </c>
      <c r="G10" s="81">
        <v>2496387</v>
      </c>
      <c r="H10" s="82">
        <v>2485265</v>
      </c>
      <c r="I10" s="24">
        <v>3583065</v>
      </c>
      <c r="J10" s="20">
        <v>3553071</v>
      </c>
      <c r="K10" s="21">
        <v>3929100</v>
      </c>
    </row>
    <row r="11" spans="1:11" ht="13.5" x14ac:dyDescent="0.25">
      <c r="A11" s="25" t="s">
        <v>32</v>
      </c>
      <c r="B11" s="13"/>
      <c r="C11" s="20">
        <v>517163</v>
      </c>
      <c r="D11" s="20">
        <v>133712</v>
      </c>
      <c r="E11" s="21"/>
      <c r="F11" s="80">
        <v>129143</v>
      </c>
      <c r="G11" s="81">
        <v>132000</v>
      </c>
      <c r="H11" s="82">
        <v>170246</v>
      </c>
      <c r="I11" s="24"/>
      <c r="J11" s="20"/>
      <c r="K11" s="21">
        <v>155955</v>
      </c>
    </row>
    <row r="12" spans="1:11" ht="13.5" x14ac:dyDescent="0.25">
      <c r="A12" s="25" t="s">
        <v>33</v>
      </c>
      <c r="B12" s="13"/>
      <c r="C12" s="20">
        <v>1449913</v>
      </c>
      <c r="D12" s="20">
        <v>19035655</v>
      </c>
      <c r="E12" s="21">
        <v>22811571</v>
      </c>
      <c r="F12" s="80">
        <v>18377845</v>
      </c>
      <c r="G12" s="81">
        <v>18436304</v>
      </c>
      <c r="H12" s="82">
        <v>18396476</v>
      </c>
      <c r="I12" s="24">
        <v>21293291</v>
      </c>
      <c r="J12" s="20">
        <v>23035276</v>
      </c>
      <c r="K12" s="21">
        <v>24802110</v>
      </c>
    </row>
    <row r="13" spans="1:11" ht="13.5" x14ac:dyDescent="0.25">
      <c r="A13" s="25" t="s">
        <v>34</v>
      </c>
      <c r="B13" s="13"/>
      <c r="C13" s="20"/>
      <c r="D13" s="20"/>
      <c r="E13" s="21">
        <v>50264</v>
      </c>
      <c r="F13" s="80"/>
      <c r="G13" s="81"/>
      <c r="H13" s="82"/>
      <c r="I13" s="24">
        <v>55961</v>
      </c>
      <c r="J13" s="20">
        <v>58759</v>
      </c>
      <c r="K13" s="21"/>
    </row>
    <row r="14" spans="1:11" ht="13.5" x14ac:dyDescent="0.25">
      <c r="A14" s="29" t="s">
        <v>35</v>
      </c>
      <c r="B14" s="13"/>
      <c r="C14" s="30">
        <v>219195117</v>
      </c>
      <c r="D14" s="30">
        <v>228141297</v>
      </c>
      <c r="E14" s="31">
        <v>256634318</v>
      </c>
      <c r="F14" s="32">
        <v>266630387</v>
      </c>
      <c r="G14" s="30">
        <v>264794288</v>
      </c>
      <c r="H14" s="33">
        <v>270214328</v>
      </c>
      <c r="I14" s="34">
        <v>303059127</v>
      </c>
      <c r="J14" s="30">
        <v>339151961</v>
      </c>
      <c r="K14" s="31">
        <v>363068608</v>
      </c>
    </row>
    <row r="15" spans="1:11" ht="13.5" x14ac:dyDescent="0.25">
      <c r="A15" s="35" t="s">
        <v>36</v>
      </c>
      <c r="B15" s="13" t="s">
        <v>37</v>
      </c>
      <c r="C15" s="36"/>
      <c r="D15" s="36">
        <v>4.0999999999999996</v>
      </c>
      <c r="E15" s="37">
        <v>12.5</v>
      </c>
      <c r="F15" s="38">
        <v>3.9</v>
      </c>
      <c r="G15" s="36">
        <v>-0.7</v>
      </c>
      <c r="H15" s="39">
        <v>2</v>
      </c>
      <c r="I15" s="40">
        <v>12.2</v>
      </c>
      <c r="J15" s="36">
        <v>11.9</v>
      </c>
      <c r="K15" s="37">
        <v>7.1</v>
      </c>
    </row>
    <row r="16" spans="1:11" ht="13.5" x14ac:dyDescent="0.25">
      <c r="A16" s="19" t="s">
        <v>38</v>
      </c>
      <c r="B16" s="13" t="s">
        <v>39</v>
      </c>
      <c r="C16" s="20">
        <v>3135999</v>
      </c>
      <c r="D16" s="20">
        <v>4122595</v>
      </c>
      <c r="E16" s="21">
        <v>3898168</v>
      </c>
      <c r="F16" s="22">
        <v>4401916</v>
      </c>
      <c r="G16" s="20">
        <v>1265748</v>
      </c>
      <c r="H16" s="23">
        <v>4401916</v>
      </c>
      <c r="I16" s="24">
        <v>4717239</v>
      </c>
      <c r="J16" s="20">
        <v>1369033</v>
      </c>
      <c r="K16" s="21">
        <v>1562064</v>
      </c>
    </row>
    <row r="17" spans="1:11" ht="13.5" x14ac:dyDescent="0.25">
      <c r="A17" s="25" t="s">
        <v>27</v>
      </c>
      <c r="B17" s="13"/>
      <c r="C17" s="20">
        <v>135158402</v>
      </c>
      <c r="D17" s="20">
        <v>179114173</v>
      </c>
      <c r="E17" s="21">
        <v>230581022</v>
      </c>
      <c r="F17" s="80">
        <v>266772176</v>
      </c>
      <c r="G17" s="81">
        <v>265797453</v>
      </c>
      <c r="H17" s="82">
        <v>266382398</v>
      </c>
      <c r="I17" s="24">
        <v>292051099</v>
      </c>
      <c r="J17" s="20">
        <v>315398897</v>
      </c>
      <c r="K17" s="21">
        <v>338450252</v>
      </c>
    </row>
    <row r="18" spans="1:11" ht="13.5" x14ac:dyDescent="0.25">
      <c r="A18" s="25" t="s">
        <v>28</v>
      </c>
      <c r="B18" s="13"/>
      <c r="C18" s="20">
        <v>6664642</v>
      </c>
      <c r="D18" s="20">
        <v>3209168</v>
      </c>
      <c r="E18" s="21">
        <v>3303322</v>
      </c>
      <c r="F18" s="80">
        <v>5667548</v>
      </c>
      <c r="G18" s="81">
        <v>9343205</v>
      </c>
      <c r="H18" s="82">
        <v>9869778</v>
      </c>
      <c r="I18" s="24">
        <v>12699895</v>
      </c>
      <c r="J18" s="20">
        <v>13178344</v>
      </c>
      <c r="K18" s="21">
        <v>14191091</v>
      </c>
    </row>
    <row r="19" spans="1:11" ht="13.5" x14ac:dyDescent="0.25">
      <c r="A19" s="25" t="s">
        <v>29</v>
      </c>
      <c r="B19" s="13"/>
      <c r="C19" s="20">
        <v>3235278</v>
      </c>
      <c r="D19" s="20">
        <v>2366453</v>
      </c>
      <c r="E19" s="21">
        <v>2079714</v>
      </c>
      <c r="F19" s="80">
        <v>2746385</v>
      </c>
      <c r="G19" s="81">
        <v>4029443</v>
      </c>
      <c r="H19" s="82">
        <v>4587457</v>
      </c>
      <c r="I19" s="24">
        <v>5566008</v>
      </c>
      <c r="J19" s="20">
        <v>5356239</v>
      </c>
      <c r="K19" s="21">
        <v>5730651</v>
      </c>
    </row>
    <row r="20" spans="1:11" ht="13.5" x14ac:dyDescent="0.25">
      <c r="A20" s="25" t="s">
        <v>30</v>
      </c>
      <c r="B20" s="13"/>
      <c r="C20" s="20">
        <v>9083249</v>
      </c>
      <c r="D20" s="20">
        <v>15543273</v>
      </c>
      <c r="E20" s="21">
        <v>17737441</v>
      </c>
      <c r="F20" s="80">
        <v>19936545</v>
      </c>
      <c r="G20" s="81">
        <v>21422606</v>
      </c>
      <c r="H20" s="82">
        <v>21488362</v>
      </c>
      <c r="I20" s="24">
        <v>33239126</v>
      </c>
      <c r="J20" s="20">
        <v>35856322</v>
      </c>
      <c r="K20" s="21">
        <v>38505224</v>
      </c>
    </row>
    <row r="21" spans="1:11" ht="13.5" x14ac:dyDescent="0.25">
      <c r="A21" s="25" t="s">
        <v>31</v>
      </c>
      <c r="B21" s="13"/>
      <c r="C21" s="20"/>
      <c r="D21" s="20"/>
      <c r="E21" s="21">
        <v>16800</v>
      </c>
      <c r="F21" s="80">
        <v>16800</v>
      </c>
      <c r="G21" s="81">
        <v>12000</v>
      </c>
      <c r="H21" s="82">
        <v>16800</v>
      </c>
      <c r="I21" s="24">
        <v>329473</v>
      </c>
      <c r="J21" s="20">
        <v>353224</v>
      </c>
      <c r="K21" s="21">
        <v>386755</v>
      </c>
    </row>
    <row r="22" spans="1:11" ht="13.5" x14ac:dyDescent="0.25">
      <c r="A22" s="25" t="s">
        <v>32</v>
      </c>
      <c r="B22" s="13"/>
      <c r="C22" s="20">
        <v>796186</v>
      </c>
      <c r="D22" s="20">
        <v>233220</v>
      </c>
      <c r="E22" s="21">
        <v>538653</v>
      </c>
      <c r="F22" s="80">
        <v>628598</v>
      </c>
      <c r="G22" s="81">
        <v>494143</v>
      </c>
      <c r="H22" s="82">
        <v>839143</v>
      </c>
      <c r="I22" s="24">
        <v>975591</v>
      </c>
      <c r="J22" s="20">
        <v>642646</v>
      </c>
      <c r="K22" s="21">
        <v>706605</v>
      </c>
    </row>
    <row r="23" spans="1:11" ht="13.5" x14ac:dyDescent="0.25">
      <c r="A23" s="25" t="s">
        <v>40</v>
      </c>
      <c r="B23" s="13"/>
      <c r="C23" s="20">
        <v>5520300</v>
      </c>
      <c r="D23" s="20">
        <v>7737838</v>
      </c>
      <c r="E23" s="21">
        <v>16155677</v>
      </c>
      <c r="F23" s="80">
        <v>18179102</v>
      </c>
      <c r="G23" s="81">
        <v>15321895</v>
      </c>
      <c r="H23" s="82">
        <v>14702565</v>
      </c>
      <c r="I23" s="24">
        <v>21205641</v>
      </c>
      <c r="J23" s="20">
        <v>22731558</v>
      </c>
      <c r="K23" s="21">
        <v>24503066</v>
      </c>
    </row>
    <row r="24" spans="1:11" ht="13.5" x14ac:dyDescent="0.25">
      <c r="A24" s="25" t="s">
        <v>33</v>
      </c>
      <c r="B24" s="13"/>
      <c r="C24" s="20">
        <v>1781507</v>
      </c>
      <c r="D24" s="20">
        <v>4711495</v>
      </c>
      <c r="E24" s="21">
        <v>4633079</v>
      </c>
      <c r="F24" s="80">
        <v>3636162</v>
      </c>
      <c r="G24" s="81">
        <v>4874580</v>
      </c>
      <c r="H24" s="82">
        <v>4885921</v>
      </c>
      <c r="I24" s="24">
        <v>4868995</v>
      </c>
      <c r="J24" s="20">
        <v>5231902</v>
      </c>
      <c r="K24" s="21">
        <v>5408081</v>
      </c>
    </row>
    <row r="25" spans="1:11" ht="13.5" x14ac:dyDescent="0.25">
      <c r="A25" s="25" t="s">
        <v>34</v>
      </c>
      <c r="B25" s="13"/>
      <c r="C25" s="20">
        <v>2713142</v>
      </c>
      <c r="D25" s="20">
        <v>5327058</v>
      </c>
      <c r="E25" s="21">
        <v>4801211</v>
      </c>
      <c r="F25" s="80">
        <v>4819606</v>
      </c>
      <c r="G25" s="81"/>
      <c r="H25" s="82">
        <v>4464596</v>
      </c>
      <c r="I25" s="24">
        <v>5210620</v>
      </c>
      <c r="J25" s="20">
        <v>383981</v>
      </c>
      <c r="K25" s="21"/>
    </row>
    <row r="26" spans="1:11" ht="13.5" x14ac:dyDescent="0.25">
      <c r="A26" s="29" t="s">
        <v>41</v>
      </c>
      <c r="B26" s="13"/>
      <c r="C26" s="30">
        <f>SUM(C16:C25)</f>
        <v>168088705</v>
      </c>
      <c r="D26" s="30">
        <f t="shared" ref="D26:K26" si="0">SUM(D16:D25)</f>
        <v>222365273</v>
      </c>
      <c r="E26" s="92">
        <f t="shared" si="0"/>
        <v>283745087</v>
      </c>
      <c r="F26" s="93">
        <f t="shared" si="0"/>
        <v>326804838</v>
      </c>
      <c r="G26" s="30">
        <f t="shared" si="0"/>
        <v>322561073</v>
      </c>
      <c r="H26" s="92">
        <f t="shared" si="0"/>
        <v>331638936</v>
      </c>
      <c r="I26" s="93">
        <f t="shared" si="0"/>
        <v>380863687</v>
      </c>
      <c r="J26" s="30">
        <f t="shared" si="0"/>
        <v>400502146</v>
      </c>
      <c r="K26" s="92">
        <f t="shared" si="0"/>
        <v>429443789</v>
      </c>
    </row>
    <row r="27" spans="1:11" ht="13.5" x14ac:dyDescent="0.25">
      <c r="A27" s="35" t="s">
        <v>36</v>
      </c>
      <c r="B27" s="13" t="s">
        <v>37</v>
      </c>
      <c r="C27" s="36"/>
      <c r="D27" s="83">
        <f>(D26-C26)/C26</f>
        <v>0.32290431412390264</v>
      </c>
      <c r="E27" s="94">
        <f t="shared" ref="E27:K27" si="1">(E26-D26)/D26</f>
        <v>0.27603147367349939</v>
      </c>
      <c r="F27" s="85">
        <f t="shared" si="1"/>
        <v>0.151755054000283</v>
      </c>
      <c r="G27" s="83">
        <f t="shared" si="1"/>
        <v>-1.298562477217672E-2</v>
      </c>
      <c r="H27" s="94">
        <f t="shared" si="1"/>
        <v>2.8143082844965611E-2</v>
      </c>
      <c r="I27" s="85">
        <f t="shared" si="1"/>
        <v>0.14842874480817897</v>
      </c>
      <c r="J27" s="83">
        <f t="shared" si="1"/>
        <v>5.1562959847101415E-2</v>
      </c>
      <c r="K27" s="94">
        <f t="shared" si="1"/>
        <v>7.2263390568698724E-2</v>
      </c>
    </row>
    <row r="28" spans="1:11" ht="13.5" x14ac:dyDescent="0.25">
      <c r="A28" s="19" t="s">
        <v>42</v>
      </c>
      <c r="B28" s="13"/>
      <c r="C28" s="20">
        <v>21104365</v>
      </c>
      <c r="D28" s="20">
        <v>19933884</v>
      </c>
      <c r="E28" s="21">
        <v>25389707</v>
      </c>
      <c r="F28" s="22">
        <v>32825152</v>
      </c>
      <c r="G28" s="20">
        <v>10207548</v>
      </c>
      <c r="H28" s="23">
        <v>11301685</v>
      </c>
      <c r="I28" s="24">
        <v>37869412</v>
      </c>
      <c r="J28" s="20">
        <v>10824253</v>
      </c>
      <c r="K28" s="21">
        <v>13072315</v>
      </c>
    </row>
    <row r="29" spans="1:11" ht="13.5" x14ac:dyDescent="0.25">
      <c r="A29" s="25" t="s">
        <v>43</v>
      </c>
      <c r="B29" s="13"/>
      <c r="C29" s="20">
        <v>4848110212</v>
      </c>
      <c r="D29" s="20">
        <v>5421084531</v>
      </c>
      <c r="E29" s="21">
        <v>6508738835</v>
      </c>
      <c r="F29" s="80">
        <v>7645594136</v>
      </c>
      <c r="G29" s="81">
        <v>8034197944</v>
      </c>
      <c r="H29" s="82">
        <v>7963089620</v>
      </c>
      <c r="I29" s="24">
        <v>9174570978</v>
      </c>
      <c r="J29" s="20">
        <v>9901307997</v>
      </c>
      <c r="K29" s="21">
        <v>10698170341</v>
      </c>
    </row>
    <row r="30" spans="1:11" ht="13.5" x14ac:dyDescent="0.25">
      <c r="A30" s="25" t="s">
        <v>28</v>
      </c>
      <c r="B30" s="13"/>
      <c r="C30" s="20">
        <v>1110418208</v>
      </c>
      <c r="D30" s="20">
        <v>1281152744</v>
      </c>
      <c r="E30" s="21">
        <v>1370679431</v>
      </c>
      <c r="F30" s="80">
        <v>1696066714</v>
      </c>
      <c r="G30" s="81">
        <v>1684042107</v>
      </c>
      <c r="H30" s="82">
        <v>1673593127</v>
      </c>
      <c r="I30" s="24">
        <v>1873166645</v>
      </c>
      <c r="J30" s="20">
        <v>2014977201</v>
      </c>
      <c r="K30" s="21">
        <v>2176978217</v>
      </c>
    </row>
    <row r="31" spans="1:11" ht="13.5" x14ac:dyDescent="0.25">
      <c r="A31" s="25" t="s">
        <v>29</v>
      </c>
      <c r="B31" s="13"/>
      <c r="C31" s="20">
        <v>221545409</v>
      </c>
      <c r="D31" s="20">
        <v>299200584</v>
      </c>
      <c r="E31" s="21">
        <v>335818198</v>
      </c>
      <c r="F31" s="80">
        <v>423762782</v>
      </c>
      <c r="G31" s="81">
        <v>436218252</v>
      </c>
      <c r="H31" s="82">
        <v>429463862</v>
      </c>
      <c r="I31" s="24">
        <v>483534055</v>
      </c>
      <c r="J31" s="20">
        <v>523393585</v>
      </c>
      <c r="K31" s="21">
        <v>568365627</v>
      </c>
    </row>
    <row r="32" spans="1:11" ht="13.5" x14ac:dyDescent="0.25">
      <c r="A32" s="25" t="s">
        <v>30</v>
      </c>
      <c r="B32" s="13"/>
      <c r="C32" s="20">
        <v>350687397</v>
      </c>
      <c r="D32" s="20">
        <v>385939415</v>
      </c>
      <c r="E32" s="21">
        <v>349469677</v>
      </c>
      <c r="F32" s="80">
        <v>447897481</v>
      </c>
      <c r="G32" s="81">
        <v>426879886</v>
      </c>
      <c r="H32" s="82">
        <v>430160749</v>
      </c>
      <c r="I32" s="24">
        <v>484723576</v>
      </c>
      <c r="J32" s="20">
        <v>515527156</v>
      </c>
      <c r="K32" s="21">
        <v>549118253</v>
      </c>
    </row>
    <row r="33" spans="1:11" ht="13.5" x14ac:dyDescent="0.25">
      <c r="A33" s="25" t="s">
        <v>31</v>
      </c>
      <c r="B33" s="13"/>
      <c r="C33" s="20">
        <v>6303565</v>
      </c>
      <c r="D33" s="20">
        <v>6283271</v>
      </c>
      <c r="E33" s="21">
        <v>8274563</v>
      </c>
      <c r="F33" s="80">
        <v>8739956</v>
      </c>
      <c r="G33" s="81">
        <v>1163804</v>
      </c>
      <c r="H33" s="82">
        <v>9981072</v>
      </c>
      <c r="I33" s="24">
        <v>6863136</v>
      </c>
      <c r="J33" s="20">
        <v>3506944</v>
      </c>
      <c r="K33" s="21">
        <v>4053877</v>
      </c>
    </row>
    <row r="34" spans="1:11" ht="13.5" x14ac:dyDescent="0.25">
      <c r="A34" s="25" t="s">
        <v>32</v>
      </c>
      <c r="B34" s="13"/>
      <c r="C34" s="20">
        <v>42140556</v>
      </c>
      <c r="D34" s="20">
        <v>52767965</v>
      </c>
      <c r="E34" s="21">
        <v>55005648</v>
      </c>
      <c r="F34" s="80">
        <v>70934928</v>
      </c>
      <c r="G34" s="81">
        <v>68751878</v>
      </c>
      <c r="H34" s="82">
        <v>75970648</v>
      </c>
      <c r="I34" s="24">
        <v>78156827</v>
      </c>
      <c r="J34" s="20">
        <v>73173328</v>
      </c>
      <c r="K34" s="21">
        <v>78101777</v>
      </c>
    </row>
    <row r="35" spans="1:11" ht="13.5" x14ac:dyDescent="0.25">
      <c r="A35" s="25" t="s">
        <v>44</v>
      </c>
      <c r="B35" s="13"/>
      <c r="C35" s="20">
        <v>492785786</v>
      </c>
      <c r="D35" s="20">
        <v>434433293</v>
      </c>
      <c r="E35" s="21">
        <v>770552298</v>
      </c>
      <c r="F35" s="80">
        <v>488461052</v>
      </c>
      <c r="G35" s="81">
        <v>472635119</v>
      </c>
      <c r="H35" s="82">
        <v>475288251</v>
      </c>
      <c r="I35" s="24">
        <v>762382283</v>
      </c>
      <c r="J35" s="20">
        <v>822795258</v>
      </c>
      <c r="K35" s="21">
        <v>882355194</v>
      </c>
    </row>
    <row r="36" spans="1:11" ht="13.5" x14ac:dyDescent="0.25">
      <c r="A36" s="25" t="s">
        <v>40</v>
      </c>
      <c r="B36" s="13"/>
      <c r="C36" s="20">
        <v>78527612</v>
      </c>
      <c r="D36" s="20">
        <v>83214574</v>
      </c>
      <c r="E36" s="21">
        <v>128798438</v>
      </c>
      <c r="F36" s="80">
        <v>158280457</v>
      </c>
      <c r="G36" s="81">
        <v>223837772</v>
      </c>
      <c r="H36" s="82">
        <v>225158448</v>
      </c>
      <c r="I36" s="24">
        <v>249372561</v>
      </c>
      <c r="J36" s="20">
        <v>268996616</v>
      </c>
      <c r="K36" s="21">
        <v>290236095</v>
      </c>
    </row>
    <row r="37" spans="1:11" ht="13.5" x14ac:dyDescent="0.25">
      <c r="A37" s="25" t="s">
        <v>33</v>
      </c>
      <c r="B37" s="13"/>
      <c r="C37" s="20">
        <v>441701564</v>
      </c>
      <c r="D37" s="20">
        <v>307898850</v>
      </c>
      <c r="E37" s="21">
        <v>452224441</v>
      </c>
      <c r="F37" s="80">
        <v>477416095</v>
      </c>
      <c r="G37" s="81">
        <v>267128166</v>
      </c>
      <c r="H37" s="82">
        <v>442538296</v>
      </c>
      <c r="I37" s="24">
        <v>557727975</v>
      </c>
      <c r="J37" s="20">
        <v>378870387</v>
      </c>
      <c r="K37" s="21">
        <v>405543440</v>
      </c>
    </row>
    <row r="38" spans="1:11" ht="13.5" x14ac:dyDescent="0.25">
      <c r="A38" s="25" t="s">
        <v>34</v>
      </c>
      <c r="B38" s="13"/>
      <c r="C38" s="41">
        <v>211731883</v>
      </c>
      <c r="D38" s="41">
        <v>255872357</v>
      </c>
      <c r="E38" s="42">
        <v>327138748</v>
      </c>
      <c r="F38" s="43">
        <v>447902119</v>
      </c>
      <c r="G38" s="41">
        <v>17713145</v>
      </c>
      <c r="H38" s="44">
        <v>17713145</v>
      </c>
      <c r="I38" s="45">
        <v>14971854</v>
      </c>
      <c r="J38" s="41">
        <v>15570728</v>
      </c>
      <c r="K38" s="42">
        <v>22858147</v>
      </c>
    </row>
    <row r="39" spans="1:11" ht="13.5" x14ac:dyDescent="0.25">
      <c r="A39" s="29" t="s">
        <v>45</v>
      </c>
      <c r="B39" s="13"/>
      <c r="C39" s="30">
        <f>SUM(C28:C38)</f>
        <v>7825056557</v>
      </c>
      <c r="D39" s="30">
        <f t="shared" ref="D39:K39" si="2">SUM(D28:D38)</f>
        <v>8547781468</v>
      </c>
      <c r="E39" s="92">
        <f t="shared" si="2"/>
        <v>10332089984</v>
      </c>
      <c r="F39" s="93">
        <f t="shared" si="2"/>
        <v>11897880872</v>
      </c>
      <c r="G39" s="30">
        <f t="shared" si="2"/>
        <v>11642775621</v>
      </c>
      <c r="H39" s="92">
        <f t="shared" si="2"/>
        <v>11754258903</v>
      </c>
      <c r="I39" s="93">
        <f t="shared" si="2"/>
        <v>13723339302</v>
      </c>
      <c r="J39" s="30">
        <f t="shared" si="2"/>
        <v>14528943453</v>
      </c>
      <c r="K39" s="92">
        <f t="shared" si="2"/>
        <v>15688853283</v>
      </c>
    </row>
    <row r="40" spans="1:11" ht="13.5" x14ac:dyDescent="0.25">
      <c r="A40" s="35" t="s">
        <v>36</v>
      </c>
      <c r="B40" s="13" t="s">
        <v>37</v>
      </c>
      <c r="C40" s="36"/>
      <c r="D40" s="83">
        <f>(D39-C39)/C39</f>
        <v>9.2360343434639794E-2</v>
      </c>
      <c r="E40" s="84">
        <f t="shared" ref="E40:K40" si="3">(E39-D39)/D39</f>
        <v>0.20874521917527339</v>
      </c>
      <c r="F40" s="85">
        <f t="shared" si="3"/>
        <v>0.15154638513841268</v>
      </c>
      <c r="G40" s="83">
        <f t="shared" si="3"/>
        <v>-2.1441234262174751E-2</v>
      </c>
      <c r="H40" s="84">
        <f t="shared" si="3"/>
        <v>9.5753182599274973E-3</v>
      </c>
      <c r="I40" s="85">
        <f t="shared" si="3"/>
        <v>0.16752059106826703</v>
      </c>
      <c r="J40" s="83">
        <f t="shared" si="3"/>
        <v>5.8703215979116215E-2</v>
      </c>
      <c r="K40" s="84">
        <f t="shared" si="3"/>
        <v>7.983442386930735E-2</v>
      </c>
    </row>
    <row r="41" spans="1:11" ht="13.5" x14ac:dyDescent="0.25">
      <c r="A41" s="46" t="s">
        <v>46</v>
      </c>
      <c r="B41" s="47"/>
      <c r="C41" s="48">
        <f>C14+C26+C39</f>
        <v>8212340379</v>
      </c>
      <c r="D41" s="48">
        <f t="shared" ref="D41:K41" si="4">D14+D26+D39</f>
        <v>8998288038</v>
      </c>
      <c r="E41" s="62">
        <f t="shared" si="4"/>
        <v>10872469389</v>
      </c>
      <c r="F41" s="63">
        <f t="shared" si="4"/>
        <v>12491316097</v>
      </c>
      <c r="G41" s="48">
        <f t="shared" si="4"/>
        <v>12230130982</v>
      </c>
      <c r="H41" s="62">
        <f t="shared" si="4"/>
        <v>12356112167</v>
      </c>
      <c r="I41" s="63">
        <f t="shared" si="4"/>
        <v>14407262116</v>
      </c>
      <c r="J41" s="48">
        <f t="shared" si="4"/>
        <v>15268597560</v>
      </c>
      <c r="K41" s="62">
        <f t="shared" si="4"/>
        <v>16481365680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9.5703249345310659E-2</v>
      </c>
      <c r="E42" s="86">
        <f t="shared" ref="E42:K42" si="5">(E41-D41)/D41</f>
        <v>0.20828199131715769</v>
      </c>
      <c r="F42" s="85">
        <f t="shared" si="5"/>
        <v>0.14889411504233208</v>
      </c>
      <c r="G42" s="83">
        <f t="shared" si="5"/>
        <v>-2.0909335171073608E-2</v>
      </c>
      <c r="H42" s="86">
        <f t="shared" si="5"/>
        <v>1.0300885999129195E-2</v>
      </c>
      <c r="I42" s="85">
        <f t="shared" si="5"/>
        <v>0.16600285925520281</v>
      </c>
      <c r="J42" s="83">
        <f t="shared" si="5"/>
        <v>5.9784811094916013E-2</v>
      </c>
      <c r="K42" s="86">
        <f t="shared" si="5"/>
        <v>7.9428913836668044E-2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>
        <v>2202000</v>
      </c>
      <c r="D44" s="20">
        <v>4710475</v>
      </c>
      <c r="E44" s="21">
        <v>5021003</v>
      </c>
      <c r="F44" s="80">
        <v>6329337</v>
      </c>
      <c r="G44" s="81">
        <v>7455380</v>
      </c>
      <c r="H44" s="82">
        <v>7455380</v>
      </c>
      <c r="I44" s="24">
        <v>7463316</v>
      </c>
      <c r="J44" s="20">
        <v>8022390</v>
      </c>
      <c r="K44" s="21">
        <v>8556915</v>
      </c>
    </row>
    <row r="45" spans="1:11" ht="13.5" x14ac:dyDescent="0.25">
      <c r="A45" s="25" t="s">
        <v>28</v>
      </c>
      <c r="B45" s="13"/>
      <c r="C45" s="20"/>
      <c r="D45" s="20"/>
      <c r="E45" s="21"/>
      <c r="F45" s="80"/>
      <c r="G45" s="81"/>
      <c r="H45" s="82"/>
      <c r="I45" s="24">
        <v>223475</v>
      </c>
      <c r="J45" s="20">
        <v>238000</v>
      </c>
      <c r="K45" s="21">
        <v>252000</v>
      </c>
    </row>
    <row r="46" spans="1:11" ht="13.5" x14ac:dyDescent="0.25">
      <c r="A46" s="25" t="s">
        <v>29</v>
      </c>
      <c r="B46" s="13"/>
      <c r="C46" s="20"/>
      <c r="D46" s="20"/>
      <c r="E46" s="21"/>
      <c r="F46" s="80"/>
      <c r="G46" s="81"/>
      <c r="H46" s="82"/>
      <c r="I46" s="24">
        <v>166647</v>
      </c>
      <c r="J46" s="20">
        <v>178053</v>
      </c>
      <c r="K46" s="21">
        <v>188506</v>
      </c>
    </row>
    <row r="47" spans="1:11" ht="13.5" x14ac:dyDescent="0.25">
      <c r="A47" s="25" t="s">
        <v>30</v>
      </c>
      <c r="B47" s="13"/>
      <c r="C47" s="20"/>
      <c r="D47" s="20">
        <v>298000</v>
      </c>
      <c r="E47" s="21">
        <v>322734</v>
      </c>
      <c r="F47" s="80">
        <v>358235</v>
      </c>
      <c r="G47" s="81">
        <v>358000</v>
      </c>
      <c r="H47" s="82">
        <v>358000</v>
      </c>
      <c r="I47" s="24">
        <v>479676</v>
      </c>
      <c r="J47" s="20">
        <v>515960</v>
      </c>
      <c r="K47" s="21">
        <v>550108</v>
      </c>
    </row>
    <row r="48" spans="1:11" ht="13.5" x14ac:dyDescent="0.25">
      <c r="A48" s="25" t="s">
        <v>49</v>
      </c>
      <c r="B48" s="13"/>
      <c r="C48" s="20"/>
      <c r="D48" s="20"/>
      <c r="E48" s="21"/>
      <c r="F48" s="80"/>
      <c r="G48" s="81"/>
      <c r="H48" s="82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80"/>
      <c r="G49" s="81">
        <v>535000</v>
      </c>
      <c r="H49" s="82">
        <v>535000</v>
      </c>
      <c r="I49" s="24">
        <v>468787</v>
      </c>
      <c r="J49" s="20">
        <v>501000</v>
      </c>
      <c r="K49" s="21">
        <v>530000</v>
      </c>
    </row>
    <row r="50" spans="1:11" ht="13.5" x14ac:dyDescent="0.25">
      <c r="A50" s="25" t="s">
        <v>50</v>
      </c>
      <c r="B50" s="13"/>
      <c r="C50" s="20">
        <v>602823</v>
      </c>
      <c r="D50" s="20">
        <v>5182265</v>
      </c>
      <c r="E50" s="21">
        <v>734630</v>
      </c>
      <c r="F50" s="80">
        <v>1367000</v>
      </c>
      <c r="G50" s="81">
        <v>3388000</v>
      </c>
      <c r="H50" s="82">
        <v>1385000</v>
      </c>
      <c r="I50" s="24">
        <v>2626895</v>
      </c>
      <c r="J50" s="20">
        <v>2785699</v>
      </c>
      <c r="K50" s="21">
        <v>2977097</v>
      </c>
    </row>
    <row r="51" spans="1:11" ht="13.5" x14ac:dyDescent="0.25">
      <c r="A51" s="25" t="s">
        <v>51</v>
      </c>
      <c r="B51" s="13"/>
      <c r="C51" s="20">
        <v>13000</v>
      </c>
      <c r="D51" s="20">
        <v>61000</v>
      </c>
      <c r="E51" s="21">
        <v>66063</v>
      </c>
      <c r="F51" s="80"/>
      <c r="G51" s="81"/>
      <c r="H51" s="82"/>
      <c r="I51" s="24"/>
      <c r="J51" s="20"/>
      <c r="K51" s="21"/>
    </row>
    <row r="52" spans="1:11" ht="13.5" x14ac:dyDescent="0.25">
      <c r="A52" s="25" t="s">
        <v>34</v>
      </c>
      <c r="B52" s="13"/>
      <c r="C52" s="20">
        <v>6061000</v>
      </c>
      <c r="D52" s="20">
        <v>8296000</v>
      </c>
      <c r="E52" s="21">
        <v>7419872</v>
      </c>
      <c r="F52" s="80">
        <v>9533655</v>
      </c>
      <c r="G52" s="81">
        <v>7656971</v>
      </c>
      <c r="H52" s="82">
        <v>7656971</v>
      </c>
      <c r="I52" s="24">
        <v>11825228</v>
      </c>
      <c r="J52" s="20">
        <v>12586580</v>
      </c>
      <c r="K52" s="21">
        <v>11994939</v>
      </c>
    </row>
    <row r="53" spans="1:11" ht="13.5" x14ac:dyDescent="0.25">
      <c r="A53" s="29" t="s">
        <v>52</v>
      </c>
      <c r="B53" s="13"/>
      <c r="C53" s="30">
        <v>8878823</v>
      </c>
      <c r="D53" s="30">
        <v>18547740</v>
      </c>
      <c r="E53" s="31">
        <v>13564302</v>
      </c>
      <c r="F53" s="32">
        <v>17588227</v>
      </c>
      <c r="G53" s="30">
        <v>19393351</v>
      </c>
      <c r="H53" s="33">
        <v>17390351</v>
      </c>
      <c r="I53" s="34">
        <v>23254023</v>
      </c>
      <c r="J53" s="30">
        <v>24827682</v>
      </c>
      <c r="K53" s="31">
        <v>25049566</v>
      </c>
    </row>
    <row r="54" spans="1:11" ht="13.5" x14ac:dyDescent="0.25">
      <c r="A54" s="35" t="s">
        <v>36</v>
      </c>
      <c r="B54" s="13" t="s">
        <v>37</v>
      </c>
      <c r="C54" s="36"/>
      <c r="D54" s="36">
        <v>108.9</v>
      </c>
      <c r="E54" s="54">
        <v>-26.9</v>
      </c>
      <c r="F54" s="40">
        <v>29.7</v>
      </c>
      <c r="G54" s="36">
        <v>10.3</v>
      </c>
      <c r="H54" s="39">
        <v>-10.3</v>
      </c>
      <c r="I54" s="40">
        <v>33.700000000000003</v>
      </c>
      <c r="J54" s="36">
        <v>6.8</v>
      </c>
      <c r="K54" s="54">
        <v>0.9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>
        <v>74981454</v>
      </c>
      <c r="D56" s="20">
        <v>87340424</v>
      </c>
      <c r="E56" s="21">
        <v>68776023</v>
      </c>
      <c r="F56" s="80">
        <v>99128818</v>
      </c>
      <c r="G56" s="81">
        <v>88979385</v>
      </c>
      <c r="H56" s="82">
        <v>94072416</v>
      </c>
      <c r="I56" s="24">
        <v>121695111</v>
      </c>
      <c r="J56" s="20">
        <v>130109452</v>
      </c>
      <c r="K56" s="21">
        <v>140358921</v>
      </c>
    </row>
    <row r="57" spans="1:11" ht="13.5" x14ac:dyDescent="0.25">
      <c r="A57" s="25" t="s">
        <v>28</v>
      </c>
      <c r="B57" s="13"/>
      <c r="C57" s="20">
        <v>4842045</v>
      </c>
      <c r="D57" s="20">
        <v>5104178</v>
      </c>
      <c r="E57" s="21">
        <v>5070098</v>
      </c>
      <c r="F57" s="80">
        <v>6050456</v>
      </c>
      <c r="G57" s="81">
        <v>22044441</v>
      </c>
      <c r="H57" s="82">
        <v>22863638</v>
      </c>
      <c r="I57" s="24">
        <v>25259097</v>
      </c>
      <c r="J57" s="20">
        <v>27064525</v>
      </c>
      <c r="K57" s="21">
        <v>28704197</v>
      </c>
    </row>
    <row r="58" spans="1:11" ht="13.5" x14ac:dyDescent="0.25">
      <c r="A58" s="25" t="s">
        <v>29</v>
      </c>
      <c r="B58" s="13"/>
      <c r="C58" s="20">
        <v>1842623</v>
      </c>
      <c r="D58" s="20">
        <v>1733236</v>
      </c>
      <c r="E58" s="21">
        <v>1648151</v>
      </c>
      <c r="F58" s="80">
        <v>2152725</v>
      </c>
      <c r="G58" s="81">
        <v>12965129</v>
      </c>
      <c r="H58" s="82">
        <v>13234156</v>
      </c>
      <c r="I58" s="24">
        <v>14248356</v>
      </c>
      <c r="J58" s="20">
        <v>15253204</v>
      </c>
      <c r="K58" s="21">
        <v>16156659</v>
      </c>
    </row>
    <row r="59" spans="1:11" ht="13.5" x14ac:dyDescent="0.25">
      <c r="A59" s="25" t="s">
        <v>30</v>
      </c>
      <c r="B59" s="13"/>
      <c r="C59" s="20">
        <v>5616989</v>
      </c>
      <c r="D59" s="20">
        <v>5367064</v>
      </c>
      <c r="E59" s="21">
        <v>6664608</v>
      </c>
      <c r="F59" s="80">
        <v>1532730</v>
      </c>
      <c r="G59" s="81">
        <v>6894583</v>
      </c>
      <c r="H59" s="82">
        <v>6762406</v>
      </c>
      <c r="I59" s="24">
        <v>8167877</v>
      </c>
      <c r="J59" s="20">
        <v>8837202</v>
      </c>
      <c r="K59" s="21">
        <v>9482485</v>
      </c>
    </row>
    <row r="60" spans="1:11" ht="13.5" x14ac:dyDescent="0.25">
      <c r="A60" s="25" t="s">
        <v>49</v>
      </c>
      <c r="B60" s="13"/>
      <c r="C60" s="20"/>
      <c r="D60" s="20"/>
      <c r="E60" s="21">
        <v>1071484</v>
      </c>
      <c r="F60" s="80">
        <v>6502605</v>
      </c>
      <c r="G60" s="81">
        <v>219337</v>
      </c>
      <c r="H60" s="82">
        <v>1266101</v>
      </c>
      <c r="I60" s="24">
        <v>1473584</v>
      </c>
      <c r="J60" s="20">
        <v>1600444</v>
      </c>
      <c r="K60" s="21">
        <v>1737486</v>
      </c>
    </row>
    <row r="61" spans="1:11" ht="13.5" x14ac:dyDescent="0.25">
      <c r="A61" s="25" t="s">
        <v>32</v>
      </c>
      <c r="B61" s="13"/>
      <c r="C61" s="20">
        <v>142333</v>
      </c>
      <c r="D61" s="20">
        <v>13410</v>
      </c>
      <c r="E61" s="21">
        <v>34584</v>
      </c>
      <c r="F61" s="80">
        <v>38388</v>
      </c>
      <c r="G61" s="81">
        <v>12340183</v>
      </c>
      <c r="H61" s="82">
        <v>12340183</v>
      </c>
      <c r="I61" s="24">
        <v>13619576</v>
      </c>
      <c r="J61" s="20">
        <v>14560075</v>
      </c>
      <c r="K61" s="21">
        <v>15396893</v>
      </c>
    </row>
    <row r="62" spans="1:11" ht="13.5" x14ac:dyDescent="0.25">
      <c r="A62" s="25" t="s">
        <v>40</v>
      </c>
      <c r="B62" s="13"/>
      <c r="C62" s="20">
        <v>8342208</v>
      </c>
      <c r="D62" s="20">
        <v>7658341</v>
      </c>
      <c r="E62" s="21">
        <v>7480537</v>
      </c>
      <c r="F62" s="80">
        <v>10748367</v>
      </c>
      <c r="G62" s="81">
        <v>16859357</v>
      </c>
      <c r="H62" s="82">
        <v>16864357</v>
      </c>
      <c r="I62" s="24">
        <v>21606315</v>
      </c>
      <c r="J62" s="20">
        <v>23298481</v>
      </c>
      <c r="K62" s="21">
        <v>24732332</v>
      </c>
    </row>
    <row r="63" spans="1:11" ht="13.5" x14ac:dyDescent="0.25">
      <c r="A63" s="25" t="s">
        <v>33</v>
      </c>
      <c r="B63" s="13"/>
      <c r="C63" s="20">
        <v>2369614</v>
      </c>
      <c r="D63" s="20">
        <v>3713863</v>
      </c>
      <c r="E63" s="21">
        <v>1589562</v>
      </c>
      <c r="F63" s="80">
        <v>1843590</v>
      </c>
      <c r="G63" s="81">
        <v>549891</v>
      </c>
      <c r="H63" s="82">
        <v>639891</v>
      </c>
      <c r="I63" s="24">
        <v>682181</v>
      </c>
      <c r="J63" s="20">
        <v>737669</v>
      </c>
      <c r="K63" s="21">
        <v>792047</v>
      </c>
    </row>
    <row r="64" spans="1:11" ht="13.5" x14ac:dyDescent="0.25">
      <c r="A64" s="25" t="s">
        <v>34</v>
      </c>
      <c r="B64" s="13"/>
      <c r="C64" s="20"/>
      <c r="D64" s="20"/>
      <c r="E64" s="21"/>
      <c r="F64" s="80"/>
      <c r="G64" s="81"/>
      <c r="H64" s="82"/>
      <c r="I64" s="24"/>
      <c r="J64" s="20">
        <v>1000</v>
      </c>
      <c r="K64" s="55"/>
    </row>
    <row r="65" spans="1:11" ht="13.5" x14ac:dyDescent="0.25">
      <c r="A65" s="29" t="s">
        <v>54</v>
      </c>
      <c r="B65" s="13"/>
      <c r="C65" s="30">
        <v>98137265</v>
      </c>
      <c r="D65" s="30">
        <v>110930516</v>
      </c>
      <c r="E65" s="31">
        <v>92335047</v>
      </c>
      <c r="F65" s="32">
        <v>127997680</v>
      </c>
      <c r="G65" s="30">
        <v>160852305</v>
      </c>
      <c r="H65" s="33">
        <v>168043147</v>
      </c>
      <c r="I65" s="34">
        <v>206752095</v>
      </c>
      <c r="J65" s="30">
        <v>221462051</v>
      </c>
      <c r="K65" s="56">
        <v>237361021</v>
      </c>
    </row>
    <row r="66" spans="1:11" ht="13.5" x14ac:dyDescent="0.25">
      <c r="A66" s="35" t="s">
        <v>36</v>
      </c>
      <c r="B66" s="13" t="s">
        <v>37</v>
      </c>
      <c r="C66" s="36"/>
      <c r="D66" s="36">
        <v>13</v>
      </c>
      <c r="E66" s="37">
        <v>-16.8</v>
      </c>
      <c r="F66" s="38">
        <v>38.6</v>
      </c>
      <c r="G66" s="36">
        <v>25.7</v>
      </c>
      <c r="H66" s="39">
        <v>4.5</v>
      </c>
      <c r="I66" s="40">
        <v>23</v>
      </c>
      <c r="J66" s="36">
        <v>7.1</v>
      </c>
      <c r="K66" s="37">
        <v>7.2</v>
      </c>
    </row>
    <row r="67" spans="1:11" ht="13.5" x14ac:dyDescent="0.25">
      <c r="A67" s="53" t="s">
        <v>55</v>
      </c>
      <c r="B67" s="13"/>
      <c r="C67" s="20"/>
      <c r="D67" s="81"/>
      <c r="E67" s="87"/>
      <c r="F67" s="80"/>
      <c r="G67" s="81"/>
      <c r="H67" s="82"/>
      <c r="I67" s="88"/>
      <c r="J67" s="20"/>
      <c r="K67" s="21"/>
    </row>
    <row r="68" spans="1:11" ht="13.5" x14ac:dyDescent="0.25">
      <c r="A68" s="25" t="s">
        <v>43</v>
      </c>
      <c r="B68" s="13"/>
      <c r="C68" s="20">
        <v>1196101954</v>
      </c>
      <c r="D68" s="20">
        <v>1302056523</v>
      </c>
      <c r="E68" s="21">
        <v>1478202359</v>
      </c>
      <c r="F68" s="80">
        <v>1678234523</v>
      </c>
      <c r="G68" s="81">
        <v>1814314753</v>
      </c>
      <c r="H68" s="82">
        <v>1871401459</v>
      </c>
      <c r="I68" s="24">
        <v>1716103773</v>
      </c>
      <c r="J68" s="20">
        <v>1856389299</v>
      </c>
      <c r="K68" s="21">
        <v>1987814001</v>
      </c>
    </row>
    <row r="69" spans="1:11" ht="13.5" x14ac:dyDescent="0.25">
      <c r="A69" s="59" t="s">
        <v>28</v>
      </c>
      <c r="B69" s="13"/>
      <c r="C69" s="20">
        <v>163031222</v>
      </c>
      <c r="D69" s="20">
        <v>202465803</v>
      </c>
      <c r="E69" s="21">
        <v>230935398</v>
      </c>
      <c r="F69" s="80">
        <v>264406005</v>
      </c>
      <c r="G69" s="81">
        <v>217254253</v>
      </c>
      <c r="H69" s="82">
        <v>230957423</v>
      </c>
      <c r="I69" s="24">
        <v>264371678</v>
      </c>
      <c r="J69" s="20">
        <v>295210152</v>
      </c>
      <c r="K69" s="21">
        <v>316730297</v>
      </c>
    </row>
    <row r="70" spans="1:11" ht="13.5" x14ac:dyDescent="0.25">
      <c r="A70" s="25" t="s">
        <v>29</v>
      </c>
      <c r="B70" s="13"/>
      <c r="C70" s="20">
        <v>95271891</v>
      </c>
      <c r="D70" s="20">
        <v>106666381</v>
      </c>
      <c r="E70" s="21">
        <v>129194654</v>
      </c>
      <c r="F70" s="80">
        <v>152654166</v>
      </c>
      <c r="G70" s="81">
        <v>129272702</v>
      </c>
      <c r="H70" s="82">
        <v>137273477</v>
      </c>
      <c r="I70" s="24">
        <v>154176978</v>
      </c>
      <c r="J70" s="20">
        <v>172189772</v>
      </c>
      <c r="K70" s="21">
        <v>185850480</v>
      </c>
    </row>
    <row r="71" spans="1:11" ht="13.5" x14ac:dyDescent="0.25">
      <c r="A71" s="25" t="s">
        <v>30</v>
      </c>
      <c r="B71" s="13"/>
      <c r="C71" s="20">
        <v>95122474</v>
      </c>
      <c r="D71" s="20">
        <v>84278894</v>
      </c>
      <c r="E71" s="21">
        <v>104784530</v>
      </c>
      <c r="F71" s="80">
        <v>123144267</v>
      </c>
      <c r="G71" s="81">
        <v>125271691</v>
      </c>
      <c r="H71" s="82">
        <v>122447283</v>
      </c>
      <c r="I71" s="24">
        <v>127905103</v>
      </c>
      <c r="J71" s="20">
        <v>149376151</v>
      </c>
      <c r="K71" s="21">
        <v>159663451</v>
      </c>
    </row>
    <row r="72" spans="1:11" ht="13.5" x14ac:dyDescent="0.25">
      <c r="A72" s="25" t="s">
        <v>49</v>
      </c>
      <c r="B72" s="13"/>
      <c r="C72" s="20"/>
      <c r="D72" s="20"/>
      <c r="E72" s="21">
        <v>7411827</v>
      </c>
      <c r="F72" s="80">
        <v>8698880</v>
      </c>
      <c r="G72" s="81">
        <v>9206933</v>
      </c>
      <c r="H72" s="82">
        <v>6451798</v>
      </c>
      <c r="I72" s="24">
        <v>10409892</v>
      </c>
      <c r="J72" s="20">
        <v>12232001</v>
      </c>
      <c r="K72" s="21">
        <v>13292189</v>
      </c>
    </row>
    <row r="73" spans="1:11" ht="13.5" x14ac:dyDescent="0.25">
      <c r="A73" s="25" t="s">
        <v>32</v>
      </c>
      <c r="B73" s="13"/>
      <c r="C73" s="20">
        <v>13708553</v>
      </c>
      <c r="D73" s="20">
        <v>13775513</v>
      </c>
      <c r="E73" s="21">
        <v>16912369</v>
      </c>
      <c r="F73" s="80">
        <v>21884443</v>
      </c>
      <c r="G73" s="81">
        <v>15615032</v>
      </c>
      <c r="H73" s="82">
        <v>16905032</v>
      </c>
      <c r="I73" s="24">
        <v>21443320</v>
      </c>
      <c r="J73" s="20">
        <v>23210416</v>
      </c>
      <c r="K73" s="21">
        <v>24919095</v>
      </c>
    </row>
    <row r="74" spans="1:11" ht="13.5" x14ac:dyDescent="0.25">
      <c r="A74" s="25" t="s">
        <v>44</v>
      </c>
      <c r="B74" s="13"/>
      <c r="C74" s="20">
        <v>79496074</v>
      </c>
      <c r="D74" s="20">
        <v>91418387</v>
      </c>
      <c r="E74" s="21">
        <v>97528055</v>
      </c>
      <c r="F74" s="80">
        <v>114676851</v>
      </c>
      <c r="G74" s="81">
        <v>160356025</v>
      </c>
      <c r="H74" s="82">
        <v>160556025</v>
      </c>
      <c r="I74" s="24">
        <v>139272831</v>
      </c>
      <c r="J74" s="20">
        <v>155123394</v>
      </c>
      <c r="K74" s="21">
        <v>169099413</v>
      </c>
    </row>
    <row r="75" spans="1:11" ht="13.5" x14ac:dyDescent="0.25">
      <c r="A75" s="25" t="s">
        <v>40</v>
      </c>
      <c r="B75" s="13"/>
      <c r="C75" s="20">
        <v>172282760</v>
      </c>
      <c r="D75" s="20">
        <v>192866732</v>
      </c>
      <c r="E75" s="21">
        <v>311859314</v>
      </c>
      <c r="F75" s="80">
        <v>308582757</v>
      </c>
      <c r="G75" s="81">
        <v>105180966</v>
      </c>
      <c r="H75" s="82">
        <v>294881841</v>
      </c>
      <c r="I75" s="24">
        <v>326905733</v>
      </c>
      <c r="J75" s="20">
        <v>122636279</v>
      </c>
      <c r="K75" s="21">
        <v>130489459</v>
      </c>
    </row>
    <row r="76" spans="1:11" ht="13.5" x14ac:dyDescent="0.25">
      <c r="A76" s="25" t="s">
        <v>33</v>
      </c>
      <c r="B76" s="13"/>
      <c r="C76" s="20">
        <v>177333289</v>
      </c>
      <c r="D76" s="20">
        <v>187824022</v>
      </c>
      <c r="E76" s="21">
        <v>173457018</v>
      </c>
      <c r="F76" s="80">
        <v>202986953</v>
      </c>
      <c r="G76" s="81">
        <v>147157171</v>
      </c>
      <c r="H76" s="82">
        <v>149076171</v>
      </c>
      <c r="I76" s="24">
        <v>172917886</v>
      </c>
      <c r="J76" s="20">
        <v>186487926</v>
      </c>
      <c r="K76" s="21">
        <v>206184492</v>
      </c>
    </row>
    <row r="77" spans="1:11" ht="13.5" x14ac:dyDescent="0.25">
      <c r="A77" s="25" t="s">
        <v>34</v>
      </c>
      <c r="B77" s="13"/>
      <c r="C77" s="20">
        <v>3569000</v>
      </c>
      <c r="D77" s="20">
        <v>4395000</v>
      </c>
      <c r="E77" s="21">
        <v>5839000</v>
      </c>
      <c r="F77" s="80">
        <v>5906500</v>
      </c>
      <c r="G77" s="81">
        <v>4739090</v>
      </c>
      <c r="H77" s="82">
        <v>4739090</v>
      </c>
      <c r="I77" s="24">
        <v>6688070</v>
      </c>
      <c r="J77" s="20">
        <v>7251831</v>
      </c>
      <c r="K77" s="21">
        <v>7797726</v>
      </c>
    </row>
    <row r="78" spans="1:11" ht="13.5" x14ac:dyDescent="0.25">
      <c r="A78" s="29" t="s">
        <v>56</v>
      </c>
      <c r="B78" s="13"/>
      <c r="C78" s="30">
        <f>SUM(C68:C77)</f>
        <v>1995917217</v>
      </c>
      <c r="D78" s="30">
        <f t="shared" ref="D78:K78" si="6">SUM(D68:D77)</f>
        <v>2185747255</v>
      </c>
      <c r="E78" s="92">
        <f t="shared" si="6"/>
        <v>2556124524</v>
      </c>
      <c r="F78" s="93">
        <f t="shared" si="6"/>
        <v>2881175345</v>
      </c>
      <c r="G78" s="30">
        <f t="shared" si="6"/>
        <v>2728368616</v>
      </c>
      <c r="H78" s="92">
        <f t="shared" si="6"/>
        <v>2994689599</v>
      </c>
      <c r="I78" s="93">
        <f t="shared" si="6"/>
        <v>2940195264</v>
      </c>
      <c r="J78" s="30">
        <f t="shared" si="6"/>
        <v>2980107221</v>
      </c>
      <c r="K78" s="92">
        <f t="shared" si="6"/>
        <v>3201840603</v>
      </c>
    </row>
    <row r="79" spans="1:11" ht="13.5" x14ac:dyDescent="0.25">
      <c r="A79" s="35" t="s">
        <v>36</v>
      </c>
      <c r="B79" s="13" t="s">
        <v>37</v>
      </c>
      <c r="C79" s="36"/>
      <c r="D79" s="83">
        <f>(D78-C78)/C78</f>
        <v>9.5109174059497079E-2</v>
      </c>
      <c r="E79" s="84">
        <f t="shared" ref="E79:K79" si="7">(E78-D78)/D78</f>
        <v>0.1694510964855358</v>
      </c>
      <c r="F79" s="85">
        <f t="shared" si="7"/>
        <v>0.12716548741973574</v>
      </c>
      <c r="G79" s="83">
        <f t="shared" si="7"/>
        <v>-5.3036247608178808E-2</v>
      </c>
      <c r="H79" s="84">
        <f t="shared" si="7"/>
        <v>9.7611804152199652E-2</v>
      </c>
      <c r="I79" s="85">
        <f t="shared" si="7"/>
        <v>-1.8196989436967688E-2</v>
      </c>
      <c r="J79" s="83">
        <f t="shared" si="7"/>
        <v>1.3574594003563431E-2</v>
      </c>
      <c r="K79" s="84">
        <f t="shared" si="7"/>
        <v>7.4404498078963585E-2</v>
      </c>
    </row>
    <row r="80" spans="1:11" ht="13.5" x14ac:dyDescent="0.25">
      <c r="A80" s="46" t="s">
        <v>57</v>
      </c>
      <c r="B80" s="61"/>
      <c r="C80" s="48">
        <f>C53+C65+C78</f>
        <v>2102933305</v>
      </c>
      <c r="D80" s="48">
        <f t="shared" ref="D80:K80" si="8">D53+D65+D78</f>
        <v>2315225511</v>
      </c>
      <c r="E80" s="62">
        <f t="shared" si="8"/>
        <v>2662023873</v>
      </c>
      <c r="F80" s="63">
        <f t="shared" si="8"/>
        <v>3026761252</v>
      </c>
      <c r="G80" s="48">
        <f t="shared" si="8"/>
        <v>2908614272</v>
      </c>
      <c r="H80" s="62">
        <f t="shared" si="8"/>
        <v>3180123097</v>
      </c>
      <c r="I80" s="63">
        <f t="shared" si="8"/>
        <v>3170201382</v>
      </c>
      <c r="J80" s="48">
        <f t="shared" si="8"/>
        <v>3226396954</v>
      </c>
      <c r="K80" s="62">
        <f t="shared" si="8"/>
        <v>3464251190</v>
      </c>
    </row>
    <row r="81" spans="1:11" ht="13.5" x14ac:dyDescent="0.25">
      <c r="A81" s="29" t="s">
        <v>58</v>
      </c>
      <c r="B81" s="64"/>
      <c r="C81" s="65">
        <f>C41+C80</f>
        <v>10315273684</v>
      </c>
      <c r="D81" s="65">
        <f t="shared" ref="D81:K81" si="9">D41+D80</f>
        <v>11313513549</v>
      </c>
      <c r="E81" s="76">
        <f t="shared" si="9"/>
        <v>13534493262</v>
      </c>
      <c r="F81" s="67">
        <f t="shared" si="9"/>
        <v>15518077349</v>
      </c>
      <c r="G81" s="65">
        <f t="shared" si="9"/>
        <v>15138745254</v>
      </c>
      <c r="H81" s="76">
        <f t="shared" si="9"/>
        <v>15536235264</v>
      </c>
      <c r="I81" s="67">
        <f t="shared" si="9"/>
        <v>17577463498</v>
      </c>
      <c r="J81" s="65">
        <f t="shared" si="9"/>
        <v>18494994514</v>
      </c>
      <c r="K81" s="76">
        <f t="shared" si="9"/>
        <v>19945616870</v>
      </c>
    </row>
    <row r="82" spans="1:11" ht="13.5" x14ac:dyDescent="0.25">
      <c r="A82" s="68" t="s">
        <v>36</v>
      </c>
      <c r="B82" s="69" t="s">
        <v>37</v>
      </c>
      <c r="C82" s="70"/>
      <c r="D82" s="89">
        <f>(D81-C81)/C81</f>
        <v>9.6772988829987888E-2</v>
      </c>
      <c r="E82" s="90">
        <f t="shared" ref="E82:K82" si="10">(E81-D81)/D81</f>
        <v>0.19631210970674201</v>
      </c>
      <c r="F82" s="91">
        <f t="shared" si="10"/>
        <v>0.14655769141865047</v>
      </c>
      <c r="G82" s="89">
        <f t="shared" si="10"/>
        <v>-2.4444529207379193E-2</v>
      </c>
      <c r="H82" s="90">
        <f t="shared" si="10"/>
        <v>2.6256469960413274E-2</v>
      </c>
      <c r="I82" s="91">
        <f t="shared" si="10"/>
        <v>0.13138499767249662</v>
      </c>
      <c r="J82" s="89">
        <f t="shared" si="10"/>
        <v>5.2199284390742645E-2</v>
      </c>
      <c r="K82" s="90">
        <f t="shared" si="10"/>
        <v>7.8433240675034238E-2</v>
      </c>
    </row>
    <row r="83" spans="1:11" ht="13.5" x14ac:dyDescent="0.25">
      <c r="A83" s="73" t="s">
        <v>59</v>
      </c>
      <c r="B83" s="74" t="s">
        <v>60</v>
      </c>
      <c r="C83" s="75">
        <f>C26+C39+C65+C78</f>
        <v>10087199744</v>
      </c>
      <c r="D83" s="75">
        <f t="shared" ref="D83:K83" si="11">D26+D39+D65+D78</f>
        <v>11066824512</v>
      </c>
      <c r="E83" s="76">
        <f t="shared" si="11"/>
        <v>13264294642</v>
      </c>
      <c r="F83" s="77">
        <f t="shared" si="11"/>
        <v>15233858735</v>
      </c>
      <c r="G83" s="75">
        <f t="shared" si="11"/>
        <v>14854557615</v>
      </c>
      <c r="H83" s="76">
        <f t="shared" si="11"/>
        <v>15248630585</v>
      </c>
      <c r="I83" s="77">
        <f t="shared" si="11"/>
        <v>17251150348</v>
      </c>
      <c r="J83" s="75">
        <f t="shared" si="11"/>
        <v>18131014871</v>
      </c>
      <c r="K83" s="76">
        <f t="shared" si="11"/>
        <v>19557498696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16384" width="9.140625" style="1"/>
  </cols>
  <sheetData>
    <row r="1" spans="1:11" ht="18" customHeight="1" x14ac:dyDescent="0.25">
      <c r="A1" s="97" t="s">
        <v>77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165797319</v>
      </c>
      <c r="D6" s="20">
        <v>197530390</v>
      </c>
      <c r="E6" s="21">
        <v>212125676</v>
      </c>
      <c r="F6" s="26">
        <v>246634914</v>
      </c>
      <c r="G6" s="27">
        <v>224563411</v>
      </c>
      <c r="H6" s="28">
        <v>227252726</v>
      </c>
      <c r="I6" s="24">
        <v>285557044</v>
      </c>
      <c r="J6" s="20">
        <v>297323432</v>
      </c>
      <c r="K6" s="21">
        <v>312197572</v>
      </c>
    </row>
    <row r="7" spans="1:11" ht="13.5" x14ac:dyDescent="0.25">
      <c r="A7" s="25" t="s">
        <v>28</v>
      </c>
      <c r="B7" s="13"/>
      <c r="C7" s="20">
        <v>11532283</v>
      </c>
      <c r="D7" s="20">
        <v>12813600</v>
      </c>
      <c r="E7" s="21">
        <v>18206639</v>
      </c>
      <c r="F7" s="26">
        <v>18336038</v>
      </c>
      <c r="G7" s="27">
        <v>29122162</v>
      </c>
      <c r="H7" s="28">
        <v>26041780</v>
      </c>
      <c r="I7" s="24">
        <v>16585080</v>
      </c>
      <c r="J7" s="20">
        <v>17582842</v>
      </c>
      <c r="K7" s="21">
        <v>19057820</v>
      </c>
    </row>
    <row r="8" spans="1:11" ht="13.5" x14ac:dyDescent="0.25">
      <c r="A8" s="25" t="s">
        <v>29</v>
      </c>
      <c r="B8" s="13"/>
      <c r="C8" s="20">
        <v>3080873</v>
      </c>
      <c r="D8" s="20">
        <v>2282600</v>
      </c>
      <c r="E8" s="21">
        <v>3700462</v>
      </c>
      <c r="F8" s="26">
        <v>5620874</v>
      </c>
      <c r="G8" s="27">
        <v>5116465</v>
      </c>
      <c r="H8" s="28">
        <v>4294852</v>
      </c>
      <c r="I8" s="24">
        <v>7516275</v>
      </c>
      <c r="J8" s="20">
        <v>7591947</v>
      </c>
      <c r="K8" s="21">
        <v>8196373</v>
      </c>
    </row>
    <row r="9" spans="1:11" ht="13.5" x14ac:dyDescent="0.25">
      <c r="A9" s="25" t="s">
        <v>30</v>
      </c>
      <c r="B9" s="13"/>
      <c r="C9" s="20">
        <v>27948209</v>
      </c>
      <c r="D9" s="20">
        <v>34778925</v>
      </c>
      <c r="E9" s="21">
        <v>41949249</v>
      </c>
      <c r="F9" s="26">
        <v>51269847</v>
      </c>
      <c r="G9" s="27">
        <v>46417428</v>
      </c>
      <c r="H9" s="28">
        <v>52177689</v>
      </c>
      <c r="I9" s="24">
        <v>66728552</v>
      </c>
      <c r="J9" s="20">
        <v>67990203</v>
      </c>
      <c r="K9" s="21">
        <v>71777783</v>
      </c>
    </row>
    <row r="10" spans="1:11" ht="13.5" x14ac:dyDescent="0.25">
      <c r="A10" s="25" t="s">
        <v>31</v>
      </c>
      <c r="B10" s="13"/>
      <c r="C10" s="20">
        <v>3729800</v>
      </c>
      <c r="D10" s="20">
        <v>4425034</v>
      </c>
      <c r="E10" s="21">
        <v>6476326</v>
      </c>
      <c r="F10" s="26">
        <v>10544306</v>
      </c>
      <c r="G10" s="27">
        <v>9843074</v>
      </c>
      <c r="H10" s="28">
        <v>10279573</v>
      </c>
      <c r="I10" s="24">
        <v>13964002</v>
      </c>
      <c r="J10" s="20">
        <v>14599672</v>
      </c>
      <c r="K10" s="21">
        <v>15384955</v>
      </c>
    </row>
    <row r="11" spans="1:11" ht="13.5" x14ac:dyDescent="0.25">
      <c r="A11" s="25" t="s">
        <v>32</v>
      </c>
      <c r="B11" s="13"/>
      <c r="C11" s="20">
        <v>2373020</v>
      </c>
      <c r="D11" s="20">
        <v>2462534</v>
      </c>
      <c r="E11" s="21">
        <v>2695491</v>
      </c>
      <c r="F11" s="26">
        <v>2601596</v>
      </c>
      <c r="G11" s="27">
        <v>2454523</v>
      </c>
      <c r="H11" s="28">
        <v>2369242</v>
      </c>
      <c r="I11" s="24">
        <v>2228255</v>
      </c>
      <c r="J11" s="20">
        <v>2306219</v>
      </c>
      <c r="K11" s="21">
        <v>2438252</v>
      </c>
    </row>
    <row r="12" spans="1:11" ht="13.5" x14ac:dyDescent="0.25">
      <c r="A12" s="25" t="s">
        <v>33</v>
      </c>
      <c r="B12" s="13"/>
      <c r="C12" s="20">
        <v>6073673</v>
      </c>
      <c r="D12" s="20">
        <v>7573095</v>
      </c>
      <c r="E12" s="21">
        <v>16585469</v>
      </c>
      <c r="F12" s="26">
        <v>27142895</v>
      </c>
      <c r="G12" s="27">
        <v>16754376</v>
      </c>
      <c r="H12" s="28">
        <v>27164483</v>
      </c>
      <c r="I12" s="24">
        <v>17267511</v>
      </c>
      <c r="J12" s="20">
        <v>17841605</v>
      </c>
      <c r="K12" s="21">
        <v>19187877</v>
      </c>
    </row>
    <row r="13" spans="1:11" ht="13.5" x14ac:dyDescent="0.25">
      <c r="A13" s="25" t="s">
        <v>34</v>
      </c>
      <c r="B13" s="13"/>
      <c r="C13" s="20"/>
      <c r="D13" s="20"/>
      <c r="E13" s="21"/>
      <c r="F13" s="26"/>
      <c r="G13" s="27">
        <v>3073</v>
      </c>
      <c r="H13" s="28">
        <v>3073</v>
      </c>
      <c r="I13" s="24">
        <v>68810</v>
      </c>
      <c r="J13" s="20">
        <v>74706</v>
      </c>
      <c r="K13" s="21">
        <v>81614</v>
      </c>
    </row>
    <row r="14" spans="1:11" ht="13.5" x14ac:dyDescent="0.25">
      <c r="A14" s="29" t="s">
        <v>35</v>
      </c>
      <c r="B14" s="13"/>
      <c r="C14" s="30">
        <v>220535177</v>
      </c>
      <c r="D14" s="30">
        <v>261866179</v>
      </c>
      <c r="E14" s="31">
        <v>301739309</v>
      </c>
      <c r="F14" s="32">
        <v>362150469</v>
      </c>
      <c r="G14" s="30">
        <v>334274511</v>
      </c>
      <c r="H14" s="33">
        <v>349583417</v>
      </c>
      <c r="I14" s="34">
        <v>409915531</v>
      </c>
      <c r="J14" s="30">
        <v>425310620</v>
      </c>
      <c r="K14" s="31">
        <v>448322248</v>
      </c>
    </row>
    <row r="15" spans="1:11" ht="13.5" x14ac:dyDescent="0.25">
      <c r="A15" s="35" t="s">
        <v>36</v>
      </c>
      <c r="B15" s="13" t="s">
        <v>37</v>
      </c>
      <c r="C15" s="36"/>
      <c r="D15" s="36">
        <v>18.7</v>
      </c>
      <c r="E15" s="37">
        <v>15.2</v>
      </c>
      <c r="F15" s="38">
        <v>20</v>
      </c>
      <c r="G15" s="36">
        <v>-7.7</v>
      </c>
      <c r="H15" s="39">
        <v>4.5999999999999996</v>
      </c>
      <c r="I15" s="40">
        <v>17.3</v>
      </c>
      <c r="J15" s="36">
        <v>3.8</v>
      </c>
      <c r="K15" s="37">
        <v>5.4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82191339</v>
      </c>
      <c r="D17" s="20">
        <v>109072767</v>
      </c>
      <c r="E17" s="21">
        <v>120204429</v>
      </c>
      <c r="F17" s="26">
        <v>164524218</v>
      </c>
      <c r="G17" s="27">
        <v>147436948</v>
      </c>
      <c r="H17" s="28">
        <v>152178341</v>
      </c>
      <c r="I17" s="24">
        <v>181510877</v>
      </c>
      <c r="J17" s="20">
        <v>189169960</v>
      </c>
      <c r="K17" s="21">
        <v>203747541</v>
      </c>
    </row>
    <row r="18" spans="1:11" ht="13.5" x14ac:dyDescent="0.25">
      <c r="A18" s="25" t="s">
        <v>28</v>
      </c>
      <c r="B18" s="13"/>
      <c r="C18" s="20">
        <v>5870241</v>
      </c>
      <c r="D18" s="20">
        <v>6326635</v>
      </c>
      <c r="E18" s="21">
        <v>5456588</v>
      </c>
      <c r="F18" s="26">
        <v>7338037</v>
      </c>
      <c r="G18" s="27">
        <v>6446000</v>
      </c>
      <c r="H18" s="28">
        <v>6450913</v>
      </c>
      <c r="I18" s="24">
        <v>7195921</v>
      </c>
      <c r="J18" s="20">
        <v>7394151</v>
      </c>
      <c r="K18" s="21">
        <v>8046313</v>
      </c>
    </row>
    <row r="19" spans="1:11" ht="13.5" x14ac:dyDescent="0.25">
      <c r="A19" s="25" t="s">
        <v>29</v>
      </c>
      <c r="B19" s="13"/>
      <c r="C19" s="20">
        <v>1464160</v>
      </c>
      <c r="D19" s="20">
        <v>1393154</v>
      </c>
      <c r="E19" s="21">
        <v>649844</v>
      </c>
      <c r="F19" s="26">
        <v>1460315</v>
      </c>
      <c r="G19" s="27">
        <v>1099931</v>
      </c>
      <c r="H19" s="28">
        <v>1122821</v>
      </c>
      <c r="I19" s="24">
        <v>1563885</v>
      </c>
      <c r="J19" s="20">
        <v>1541116</v>
      </c>
      <c r="K19" s="21">
        <v>1667322</v>
      </c>
    </row>
    <row r="20" spans="1:11" ht="13.5" x14ac:dyDescent="0.25">
      <c r="A20" s="25" t="s">
        <v>30</v>
      </c>
      <c r="B20" s="13"/>
      <c r="C20" s="20">
        <v>15419960</v>
      </c>
      <c r="D20" s="20">
        <v>16431595</v>
      </c>
      <c r="E20" s="21">
        <v>20058217</v>
      </c>
      <c r="F20" s="26">
        <v>21692018</v>
      </c>
      <c r="G20" s="27">
        <v>20880264</v>
      </c>
      <c r="H20" s="28">
        <v>21323730</v>
      </c>
      <c r="I20" s="24">
        <v>23767674</v>
      </c>
      <c r="J20" s="20">
        <v>23191780</v>
      </c>
      <c r="K20" s="21">
        <v>24731813</v>
      </c>
    </row>
    <row r="21" spans="1:11" ht="13.5" x14ac:dyDescent="0.25">
      <c r="A21" s="25" t="s">
        <v>31</v>
      </c>
      <c r="B21" s="13"/>
      <c r="C21" s="20">
        <v>436949</v>
      </c>
      <c r="D21" s="20">
        <v>621388</v>
      </c>
      <c r="E21" s="21">
        <v>716024</v>
      </c>
      <c r="F21" s="26">
        <v>635818</v>
      </c>
      <c r="G21" s="27">
        <v>614383</v>
      </c>
      <c r="H21" s="28">
        <v>723445</v>
      </c>
      <c r="I21" s="24">
        <v>1206384</v>
      </c>
      <c r="J21" s="20">
        <v>1142041</v>
      </c>
      <c r="K21" s="21">
        <v>1191971</v>
      </c>
    </row>
    <row r="22" spans="1:11" ht="13.5" x14ac:dyDescent="0.25">
      <c r="A22" s="25" t="s">
        <v>32</v>
      </c>
      <c r="B22" s="13"/>
      <c r="C22" s="20">
        <v>1354993</v>
      </c>
      <c r="D22" s="20">
        <v>1313880</v>
      </c>
      <c r="E22" s="21">
        <v>631521</v>
      </c>
      <c r="F22" s="26">
        <v>734722</v>
      </c>
      <c r="G22" s="27">
        <v>454725</v>
      </c>
      <c r="H22" s="28">
        <v>1257149</v>
      </c>
      <c r="I22" s="24">
        <v>1583075</v>
      </c>
      <c r="J22" s="20">
        <v>706989</v>
      </c>
      <c r="K22" s="21">
        <v>743367</v>
      </c>
    </row>
    <row r="23" spans="1:11" ht="13.5" x14ac:dyDescent="0.25">
      <c r="A23" s="25" t="s">
        <v>40</v>
      </c>
      <c r="B23" s="13"/>
      <c r="C23" s="20">
        <v>4374582</v>
      </c>
      <c r="D23" s="20">
        <v>5411987</v>
      </c>
      <c r="E23" s="21">
        <v>7393800</v>
      </c>
      <c r="F23" s="26">
        <v>16872516</v>
      </c>
      <c r="G23" s="27">
        <v>11580855</v>
      </c>
      <c r="H23" s="28">
        <v>11956568</v>
      </c>
      <c r="I23" s="24">
        <v>15289047</v>
      </c>
      <c r="J23" s="20">
        <v>15446255</v>
      </c>
      <c r="K23" s="21">
        <v>19986534</v>
      </c>
    </row>
    <row r="24" spans="1:11" ht="13.5" x14ac:dyDescent="0.25">
      <c r="A24" s="25" t="s">
        <v>33</v>
      </c>
      <c r="B24" s="13"/>
      <c r="C24" s="20">
        <v>3412464</v>
      </c>
      <c r="D24" s="20">
        <v>5258568</v>
      </c>
      <c r="E24" s="21">
        <v>6470199</v>
      </c>
      <c r="F24" s="26">
        <v>5544412</v>
      </c>
      <c r="G24" s="27">
        <v>7861456</v>
      </c>
      <c r="H24" s="28">
        <v>7836263</v>
      </c>
      <c r="I24" s="24">
        <v>8775151</v>
      </c>
      <c r="J24" s="20">
        <v>9247334</v>
      </c>
      <c r="K24" s="21">
        <v>9909175</v>
      </c>
    </row>
    <row r="25" spans="1:11" ht="13.5" x14ac:dyDescent="0.25">
      <c r="A25" s="25" t="s">
        <v>34</v>
      </c>
      <c r="B25" s="13"/>
      <c r="C25" s="20"/>
      <c r="D25" s="20"/>
      <c r="E25" s="21">
        <v>17360</v>
      </c>
      <c r="F25" s="26">
        <v>1432452</v>
      </c>
      <c r="G25" s="27">
        <v>283282</v>
      </c>
      <c r="H25" s="28">
        <v>1377627</v>
      </c>
      <c r="I25" s="24">
        <v>1498472</v>
      </c>
      <c r="J25" s="20">
        <v>1600505</v>
      </c>
      <c r="K25" s="21">
        <v>1705708</v>
      </c>
    </row>
    <row r="26" spans="1:11" ht="13.5" x14ac:dyDescent="0.25">
      <c r="A26" s="29" t="s">
        <v>41</v>
      </c>
      <c r="B26" s="13"/>
      <c r="C26" s="30">
        <v>114524688</v>
      </c>
      <c r="D26" s="30">
        <v>145829974</v>
      </c>
      <c r="E26" s="31">
        <v>161597983</v>
      </c>
      <c r="F26" s="32">
        <v>220234509</v>
      </c>
      <c r="G26" s="30">
        <v>196657845</v>
      </c>
      <c r="H26" s="33">
        <v>204226854</v>
      </c>
      <c r="I26" s="34">
        <v>242390486</v>
      </c>
      <c r="J26" s="30">
        <v>249440126</v>
      </c>
      <c r="K26" s="31">
        <v>271729746</v>
      </c>
    </row>
    <row r="27" spans="1:11" ht="13.5" x14ac:dyDescent="0.25">
      <c r="A27" s="35" t="s">
        <v>36</v>
      </c>
      <c r="B27" s="13" t="s">
        <v>37</v>
      </c>
      <c r="C27" s="36"/>
      <c r="D27" s="36">
        <v>27.3</v>
      </c>
      <c r="E27" s="37">
        <v>10.8</v>
      </c>
      <c r="F27" s="38">
        <v>36.299999999999997</v>
      </c>
      <c r="G27" s="36">
        <v>-10.7</v>
      </c>
      <c r="H27" s="39">
        <v>3.8</v>
      </c>
      <c r="I27" s="40">
        <v>18.7</v>
      </c>
      <c r="J27" s="36">
        <v>2.9</v>
      </c>
      <c r="K27" s="37">
        <v>8.9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2990004912</v>
      </c>
      <c r="D29" s="20">
        <v>3512611899</v>
      </c>
      <c r="E29" s="21">
        <v>4093937235</v>
      </c>
      <c r="F29" s="26">
        <v>5262049003</v>
      </c>
      <c r="G29" s="27">
        <v>5151442240</v>
      </c>
      <c r="H29" s="28">
        <v>4812000735</v>
      </c>
      <c r="I29" s="24">
        <v>5616420268</v>
      </c>
      <c r="J29" s="20">
        <v>6147592186</v>
      </c>
      <c r="K29" s="21">
        <v>6641372005</v>
      </c>
    </row>
    <row r="30" spans="1:11" ht="13.5" x14ac:dyDescent="0.25">
      <c r="A30" s="25" t="s">
        <v>28</v>
      </c>
      <c r="B30" s="13"/>
      <c r="C30" s="20">
        <v>523781796</v>
      </c>
      <c r="D30" s="20">
        <v>606676001</v>
      </c>
      <c r="E30" s="21">
        <v>764180743</v>
      </c>
      <c r="F30" s="26">
        <v>841891778</v>
      </c>
      <c r="G30" s="27">
        <v>815552234</v>
      </c>
      <c r="H30" s="28">
        <v>796111597</v>
      </c>
      <c r="I30" s="24">
        <v>1006790957</v>
      </c>
      <c r="J30" s="20">
        <v>1085365919</v>
      </c>
      <c r="K30" s="21">
        <v>1178659755</v>
      </c>
    </row>
    <row r="31" spans="1:11" ht="13.5" x14ac:dyDescent="0.25">
      <c r="A31" s="25" t="s">
        <v>29</v>
      </c>
      <c r="B31" s="13"/>
      <c r="C31" s="20">
        <v>192238448</v>
      </c>
      <c r="D31" s="20">
        <v>213720989</v>
      </c>
      <c r="E31" s="21">
        <v>303974358</v>
      </c>
      <c r="F31" s="26">
        <v>365005732</v>
      </c>
      <c r="G31" s="27">
        <v>348445911</v>
      </c>
      <c r="H31" s="28">
        <v>335934210</v>
      </c>
      <c r="I31" s="24">
        <v>445091159</v>
      </c>
      <c r="J31" s="20">
        <v>480893287</v>
      </c>
      <c r="K31" s="21">
        <v>523559473</v>
      </c>
    </row>
    <row r="32" spans="1:11" ht="13.5" x14ac:dyDescent="0.25">
      <c r="A32" s="25" t="s">
        <v>30</v>
      </c>
      <c r="B32" s="13"/>
      <c r="C32" s="20">
        <v>137158406</v>
      </c>
      <c r="D32" s="20">
        <v>179174622</v>
      </c>
      <c r="E32" s="21">
        <v>194584567</v>
      </c>
      <c r="F32" s="26">
        <v>206487836</v>
      </c>
      <c r="G32" s="27">
        <v>214722975</v>
      </c>
      <c r="H32" s="28">
        <v>197106507</v>
      </c>
      <c r="I32" s="24">
        <v>235538746</v>
      </c>
      <c r="J32" s="20">
        <v>247882337</v>
      </c>
      <c r="K32" s="21">
        <v>266564968</v>
      </c>
    </row>
    <row r="33" spans="1:11" ht="13.5" x14ac:dyDescent="0.25">
      <c r="A33" s="25" t="s">
        <v>31</v>
      </c>
      <c r="B33" s="13"/>
      <c r="C33" s="20">
        <v>2495791</v>
      </c>
      <c r="D33" s="20">
        <v>5621394</v>
      </c>
      <c r="E33" s="21">
        <v>10442286</v>
      </c>
      <c r="F33" s="26">
        <v>6782688</v>
      </c>
      <c r="G33" s="27">
        <v>6225390</v>
      </c>
      <c r="H33" s="28">
        <v>3432427</v>
      </c>
      <c r="I33" s="24">
        <v>6735369</v>
      </c>
      <c r="J33" s="20">
        <v>8076789</v>
      </c>
      <c r="K33" s="21">
        <v>8642920</v>
      </c>
    </row>
    <row r="34" spans="1:11" ht="13.5" x14ac:dyDescent="0.25">
      <c r="A34" s="25" t="s">
        <v>32</v>
      </c>
      <c r="B34" s="13"/>
      <c r="C34" s="20">
        <v>47243474</v>
      </c>
      <c r="D34" s="20">
        <v>56215760</v>
      </c>
      <c r="E34" s="21">
        <v>58423376</v>
      </c>
      <c r="F34" s="26">
        <v>75880420</v>
      </c>
      <c r="G34" s="27">
        <v>67320163</v>
      </c>
      <c r="H34" s="28">
        <v>59996339</v>
      </c>
      <c r="I34" s="24">
        <v>79917489</v>
      </c>
      <c r="J34" s="20">
        <v>87148120</v>
      </c>
      <c r="K34" s="21">
        <v>94466931</v>
      </c>
    </row>
    <row r="35" spans="1:11" ht="13.5" x14ac:dyDescent="0.25">
      <c r="A35" s="25" t="s">
        <v>44</v>
      </c>
      <c r="B35" s="13"/>
      <c r="C35" s="20">
        <v>257546717</v>
      </c>
      <c r="D35" s="20">
        <v>354068284</v>
      </c>
      <c r="E35" s="21">
        <v>449554062</v>
      </c>
      <c r="F35" s="26">
        <v>327615270</v>
      </c>
      <c r="G35" s="27">
        <v>360194530</v>
      </c>
      <c r="H35" s="28">
        <v>400083028</v>
      </c>
      <c r="I35" s="24">
        <v>359392887</v>
      </c>
      <c r="J35" s="20">
        <v>388600845</v>
      </c>
      <c r="K35" s="21">
        <v>417619767</v>
      </c>
    </row>
    <row r="36" spans="1:11" ht="13.5" x14ac:dyDescent="0.25">
      <c r="A36" s="25" t="s">
        <v>40</v>
      </c>
      <c r="B36" s="13"/>
      <c r="C36" s="20">
        <v>12042081</v>
      </c>
      <c r="D36" s="20">
        <v>19116554</v>
      </c>
      <c r="E36" s="21">
        <v>19387305</v>
      </c>
      <c r="F36" s="26">
        <v>53373168</v>
      </c>
      <c r="G36" s="27">
        <v>48558205</v>
      </c>
      <c r="H36" s="28">
        <v>47202635</v>
      </c>
      <c r="I36" s="24">
        <v>140818245</v>
      </c>
      <c r="J36" s="20">
        <v>65355809</v>
      </c>
      <c r="K36" s="21">
        <v>71636780</v>
      </c>
    </row>
    <row r="37" spans="1:11" ht="13.5" x14ac:dyDescent="0.25">
      <c r="A37" s="25" t="s">
        <v>33</v>
      </c>
      <c r="B37" s="13"/>
      <c r="C37" s="20">
        <v>362138019</v>
      </c>
      <c r="D37" s="20">
        <v>131852464</v>
      </c>
      <c r="E37" s="21">
        <v>356859752</v>
      </c>
      <c r="F37" s="26">
        <v>278450928</v>
      </c>
      <c r="G37" s="27">
        <v>249261743</v>
      </c>
      <c r="H37" s="28">
        <v>298851097</v>
      </c>
      <c r="I37" s="24">
        <v>255649395</v>
      </c>
      <c r="J37" s="20">
        <v>267303005</v>
      </c>
      <c r="K37" s="21">
        <v>287763378</v>
      </c>
    </row>
    <row r="38" spans="1:11" ht="13.5" x14ac:dyDescent="0.25">
      <c r="A38" s="25" t="s">
        <v>34</v>
      </c>
      <c r="B38" s="13"/>
      <c r="C38" s="41">
        <v>112773</v>
      </c>
      <c r="D38" s="41">
        <v>130847</v>
      </c>
      <c r="E38" s="42">
        <v>1386914</v>
      </c>
      <c r="F38" s="43">
        <v>5071722</v>
      </c>
      <c r="G38" s="41">
        <v>4374146</v>
      </c>
      <c r="H38" s="44">
        <v>4374285</v>
      </c>
      <c r="I38" s="45">
        <v>9544426</v>
      </c>
      <c r="J38" s="41">
        <v>9001750</v>
      </c>
      <c r="K38" s="42">
        <v>9743830</v>
      </c>
    </row>
    <row r="39" spans="1:11" ht="13.5" x14ac:dyDescent="0.25">
      <c r="A39" s="29" t="s">
        <v>45</v>
      </c>
      <c r="B39" s="13"/>
      <c r="C39" s="30">
        <v>4524762417</v>
      </c>
      <c r="D39" s="30">
        <v>5079188814</v>
      </c>
      <c r="E39" s="31">
        <v>6252730599</v>
      </c>
      <c r="F39" s="32">
        <v>7422608544</v>
      </c>
      <c r="G39" s="30">
        <v>7266097537</v>
      </c>
      <c r="H39" s="33">
        <v>6955092863</v>
      </c>
      <c r="I39" s="34">
        <v>8155898939</v>
      </c>
      <c r="J39" s="30">
        <v>8787220044</v>
      </c>
      <c r="K39" s="31">
        <v>9500029804</v>
      </c>
    </row>
    <row r="40" spans="1:11" ht="13.5" x14ac:dyDescent="0.25">
      <c r="A40" s="35" t="s">
        <v>36</v>
      </c>
      <c r="B40" s="13" t="s">
        <v>37</v>
      </c>
      <c r="C40" s="36"/>
      <c r="D40" s="36">
        <v>12.3</v>
      </c>
      <c r="E40" s="37">
        <v>23.1</v>
      </c>
      <c r="F40" s="38">
        <v>18.7</v>
      </c>
      <c r="G40" s="36">
        <v>-2.1</v>
      </c>
      <c r="H40" s="39">
        <v>-4.3</v>
      </c>
      <c r="I40" s="40">
        <v>17.3</v>
      </c>
      <c r="J40" s="36">
        <v>7.7</v>
      </c>
      <c r="K40" s="37">
        <v>8.1</v>
      </c>
    </row>
    <row r="41" spans="1:11" ht="13.5" x14ac:dyDescent="0.25">
      <c r="A41" s="46" t="s">
        <v>46</v>
      </c>
      <c r="B41" s="47"/>
      <c r="C41" s="48">
        <v>4859822281</v>
      </c>
      <c r="D41" s="48">
        <v>5486884967</v>
      </c>
      <c r="E41" s="49">
        <v>6716067890</v>
      </c>
      <c r="F41" s="50">
        <v>8004993520</v>
      </c>
      <c r="G41" s="48">
        <v>7797029893</v>
      </c>
      <c r="H41" s="51">
        <v>7508903133</v>
      </c>
      <c r="I41" s="52">
        <v>8808204955</v>
      </c>
      <c r="J41" s="48">
        <v>9461970797</v>
      </c>
      <c r="K41" s="49">
        <v>10220081799</v>
      </c>
    </row>
    <row r="42" spans="1:11" ht="13.5" x14ac:dyDescent="0.25">
      <c r="A42" s="35" t="s">
        <v>47</v>
      </c>
      <c r="B42" s="13" t="s">
        <v>37</v>
      </c>
      <c r="C42" s="36"/>
      <c r="D42" s="36">
        <v>12.9</v>
      </c>
      <c r="E42" s="37">
        <v>22.4</v>
      </c>
      <c r="F42" s="38">
        <v>19.2</v>
      </c>
      <c r="G42" s="36">
        <v>-2.6</v>
      </c>
      <c r="H42" s="39">
        <v>-3.7</v>
      </c>
      <c r="I42" s="40">
        <v>17.3</v>
      </c>
      <c r="J42" s="36">
        <v>7.4</v>
      </c>
      <c r="K42" s="37">
        <v>8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/>
      <c r="E44" s="21"/>
      <c r="F44" s="26">
        <v>139860</v>
      </c>
      <c r="G44" s="27">
        <v>139860</v>
      </c>
      <c r="H44" s="28">
        <v>131510</v>
      </c>
      <c r="I44" s="24">
        <v>181125</v>
      </c>
      <c r="J44" s="20">
        <v>190181</v>
      </c>
      <c r="K44" s="21">
        <v>199690</v>
      </c>
    </row>
    <row r="45" spans="1:11" ht="13.5" x14ac:dyDescent="0.25">
      <c r="A45" s="25" t="s">
        <v>28</v>
      </c>
      <c r="B45" s="13"/>
      <c r="C45" s="20"/>
      <c r="D45" s="20"/>
      <c r="E45" s="21"/>
      <c r="F45" s="26">
        <v>1393</v>
      </c>
      <c r="G45" s="27">
        <v>1393</v>
      </c>
      <c r="H45" s="28">
        <v>1310</v>
      </c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26"/>
      <c r="G46" s="27"/>
      <c r="H46" s="28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26">
        <v>123000</v>
      </c>
      <c r="G47" s="27">
        <v>123000</v>
      </c>
      <c r="H47" s="28">
        <v>115657</v>
      </c>
      <c r="I47" s="24">
        <v>123000</v>
      </c>
      <c r="J47" s="20">
        <v>129150</v>
      </c>
      <c r="K47" s="21">
        <v>135608</v>
      </c>
    </row>
    <row r="48" spans="1:11" ht="13.5" x14ac:dyDescent="0.25">
      <c r="A48" s="25" t="s">
        <v>49</v>
      </c>
      <c r="B48" s="13"/>
      <c r="C48" s="20"/>
      <c r="D48" s="20"/>
      <c r="E48" s="21"/>
      <c r="F48" s="26"/>
      <c r="G48" s="27"/>
      <c r="H48" s="28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26"/>
      <c r="G49" s="27"/>
      <c r="H49" s="28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26"/>
      <c r="G50" s="27"/>
      <c r="H50" s="28"/>
      <c r="I50" s="24"/>
      <c r="J50" s="20"/>
      <c r="K50" s="21"/>
    </row>
    <row r="51" spans="1:11" ht="13.5" x14ac:dyDescent="0.25">
      <c r="A51" s="25" t="s">
        <v>51</v>
      </c>
      <c r="B51" s="13"/>
      <c r="C51" s="20"/>
      <c r="D51" s="20"/>
      <c r="E51" s="21"/>
      <c r="F51" s="26"/>
      <c r="G51" s="27"/>
      <c r="H51" s="28"/>
      <c r="I51" s="24">
        <v>1811</v>
      </c>
      <c r="J51" s="20">
        <v>1902</v>
      </c>
      <c r="K51" s="21">
        <v>1997</v>
      </c>
    </row>
    <row r="52" spans="1:11" ht="13.5" x14ac:dyDescent="0.25">
      <c r="A52" s="25" t="s">
        <v>34</v>
      </c>
      <c r="B52" s="13"/>
      <c r="C52" s="20"/>
      <c r="D52" s="20"/>
      <c r="E52" s="21"/>
      <c r="F52" s="26"/>
      <c r="G52" s="27"/>
      <c r="H52" s="28"/>
      <c r="I52" s="24"/>
      <c r="J52" s="20"/>
      <c r="K52" s="21"/>
    </row>
    <row r="53" spans="1:11" ht="13.5" x14ac:dyDescent="0.25">
      <c r="A53" s="29" t="s">
        <v>52</v>
      </c>
      <c r="B53" s="13"/>
      <c r="C53" s="30"/>
      <c r="D53" s="30"/>
      <c r="E53" s="31"/>
      <c r="F53" s="32">
        <v>264253</v>
      </c>
      <c r="G53" s="30">
        <v>264253</v>
      </c>
      <c r="H53" s="33">
        <v>248477</v>
      </c>
      <c r="I53" s="34">
        <v>305936</v>
      </c>
      <c r="J53" s="30">
        <v>321233</v>
      </c>
      <c r="K53" s="31">
        <v>337294</v>
      </c>
    </row>
    <row r="54" spans="1:11" ht="13.5" x14ac:dyDescent="0.25">
      <c r="A54" s="35" t="s">
        <v>36</v>
      </c>
      <c r="B54" s="13" t="s">
        <v>37</v>
      </c>
      <c r="C54" s="36"/>
      <c r="D54" s="36"/>
      <c r="E54" s="54"/>
      <c r="F54" s="40"/>
      <c r="G54" s="36"/>
      <c r="H54" s="39">
        <v>-6</v>
      </c>
      <c r="I54" s="40">
        <v>23.1</v>
      </c>
      <c r="J54" s="36">
        <v>5</v>
      </c>
      <c r="K54" s="54">
        <v>5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/>
      <c r="E56" s="21"/>
      <c r="F56" s="26">
        <v>1659239</v>
      </c>
      <c r="G56" s="27">
        <v>1659239</v>
      </c>
      <c r="H56" s="28">
        <v>1560182</v>
      </c>
      <c r="I56" s="24">
        <v>1792344</v>
      </c>
      <c r="J56" s="20">
        <v>1881961</v>
      </c>
      <c r="K56" s="21">
        <v>1976059</v>
      </c>
    </row>
    <row r="57" spans="1:11" ht="13.5" x14ac:dyDescent="0.25">
      <c r="A57" s="25" t="s">
        <v>28</v>
      </c>
      <c r="B57" s="13"/>
      <c r="C57" s="20"/>
      <c r="D57" s="20"/>
      <c r="E57" s="21"/>
      <c r="F57" s="26">
        <v>22581</v>
      </c>
      <c r="G57" s="27">
        <v>22581</v>
      </c>
      <c r="H57" s="28">
        <v>21233</v>
      </c>
      <c r="I57" s="24"/>
      <c r="J57" s="20"/>
      <c r="K57" s="21"/>
    </row>
    <row r="58" spans="1:11" ht="13.5" x14ac:dyDescent="0.25">
      <c r="A58" s="25" t="s">
        <v>29</v>
      </c>
      <c r="B58" s="13"/>
      <c r="C58" s="20"/>
      <c r="D58" s="20"/>
      <c r="E58" s="21"/>
      <c r="F58" s="26"/>
      <c r="G58" s="27"/>
      <c r="H58" s="28"/>
      <c r="I58" s="24"/>
      <c r="J58" s="20"/>
      <c r="K58" s="21"/>
    </row>
    <row r="59" spans="1:11" ht="13.5" x14ac:dyDescent="0.25">
      <c r="A59" s="25" t="s">
        <v>30</v>
      </c>
      <c r="B59" s="13"/>
      <c r="C59" s="20"/>
      <c r="D59" s="20"/>
      <c r="E59" s="21"/>
      <c r="F59" s="26"/>
      <c r="G59" s="27"/>
      <c r="H59" s="28"/>
      <c r="I59" s="24"/>
      <c r="J59" s="20"/>
      <c r="K59" s="21"/>
    </row>
    <row r="60" spans="1:11" ht="13.5" x14ac:dyDescent="0.25">
      <c r="A60" s="25" t="s">
        <v>49</v>
      </c>
      <c r="B60" s="13"/>
      <c r="C60" s="20"/>
      <c r="D60" s="20"/>
      <c r="E60" s="21"/>
      <c r="F60" s="26">
        <v>40800</v>
      </c>
      <c r="G60" s="27">
        <v>40800</v>
      </c>
      <c r="H60" s="28">
        <v>38364</v>
      </c>
      <c r="I60" s="24">
        <v>44880</v>
      </c>
      <c r="J60" s="20">
        <v>47124</v>
      </c>
      <c r="K60" s="21">
        <v>49480</v>
      </c>
    </row>
    <row r="61" spans="1:11" ht="13.5" x14ac:dyDescent="0.25">
      <c r="A61" s="25" t="s">
        <v>32</v>
      </c>
      <c r="B61" s="13"/>
      <c r="C61" s="20"/>
      <c r="D61" s="20"/>
      <c r="E61" s="21"/>
      <c r="F61" s="26"/>
      <c r="G61" s="27"/>
      <c r="H61" s="28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/>
      <c r="E62" s="21"/>
      <c r="F62" s="26">
        <v>160566</v>
      </c>
      <c r="G62" s="27">
        <v>160566</v>
      </c>
      <c r="H62" s="28">
        <v>150980</v>
      </c>
      <c r="I62" s="24"/>
      <c r="J62" s="20"/>
      <c r="K62" s="21"/>
    </row>
    <row r="63" spans="1:11" ht="13.5" x14ac:dyDescent="0.25">
      <c r="A63" s="25" t="s">
        <v>33</v>
      </c>
      <c r="B63" s="13"/>
      <c r="C63" s="20"/>
      <c r="D63" s="20"/>
      <c r="E63" s="21"/>
      <c r="F63" s="26"/>
      <c r="G63" s="27"/>
      <c r="H63" s="28"/>
      <c r="I63" s="24">
        <v>19197</v>
      </c>
      <c r="J63" s="20">
        <v>20157</v>
      </c>
      <c r="K63" s="21">
        <v>21165</v>
      </c>
    </row>
    <row r="64" spans="1:11" ht="13.5" x14ac:dyDescent="0.25">
      <c r="A64" s="25" t="s">
        <v>34</v>
      </c>
      <c r="B64" s="13"/>
      <c r="C64" s="20"/>
      <c r="D64" s="20"/>
      <c r="E64" s="21"/>
      <c r="F64" s="26"/>
      <c r="G64" s="27"/>
      <c r="H64" s="28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/>
      <c r="E65" s="31"/>
      <c r="F65" s="32">
        <v>1883186</v>
      </c>
      <c r="G65" s="30">
        <v>1883186</v>
      </c>
      <c r="H65" s="33">
        <v>1770760</v>
      </c>
      <c r="I65" s="34">
        <v>1856421</v>
      </c>
      <c r="J65" s="30">
        <v>1949242</v>
      </c>
      <c r="K65" s="56">
        <v>2046704</v>
      </c>
    </row>
    <row r="66" spans="1:11" ht="13.5" x14ac:dyDescent="0.25">
      <c r="A66" s="35" t="s">
        <v>36</v>
      </c>
      <c r="B66" s="13" t="s">
        <v>37</v>
      </c>
      <c r="C66" s="36"/>
      <c r="D66" s="36"/>
      <c r="E66" s="37"/>
      <c r="F66" s="38"/>
      <c r="G66" s="36"/>
      <c r="H66" s="39">
        <v>-6</v>
      </c>
      <c r="I66" s="40">
        <v>4.8</v>
      </c>
      <c r="J66" s="36">
        <v>5</v>
      </c>
      <c r="K66" s="37">
        <v>5</v>
      </c>
    </row>
    <row r="67" spans="1:11" ht="13.5" x14ac:dyDescent="0.25">
      <c r="A67" s="53" t="s">
        <v>55</v>
      </c>
      <c r="B67" s="13"/>
      <c r="C67" s="20"/>
      <c r="D67" s="27"/>
      <c r="E67" s="57"/>
      <c r="F67" s="26"/>
      <c r="G67" s="27"/>
      <c r="H67" s="28"/>
      <c r="I67" s="58"/>
      <c r="J67" s="20"/>
      <c r="K67" s="21"/>
    </row>
    <row r="68" spans="1:11" ht="13.5" x14ac:dyDescent="0.25">
      <c r="A68" s="25" t="s">
        <v>43</v>
      </c>
      <c r="B68" s="13"/>
      <c r="C68" s="20"/>
      <c r="D68" s="20"/>
      <c r="E68" s="21"/>
      <c r="F68" s="26">
        <v>1676587</v>
      </c>
      <c r="G68" s="27">
        <v>1676587</v>
      </c>
      <c r="H68" s="28">
        <v>1576495</v>
      </c>
      <c r="I68" s="24">
        <v>1832335</v>
      </c>
      <c r="J68" s="20">
        <v>1923952</v>
      </c>
      <c r="K68" s="21">
        <v>2020149</v>
      </c>
    </row>
    <row r="69" spans="1:11" ht="13.5" x14ac:dyDescent="0.25">
      <c r="A69" s="59" t="s">
        <v>28</v>
      </c>
      <c r="B69" s="13"/>
      <c r="C69" s="20"/>
      <c r="D69" s="20"/>
      <c r="E69" s="21"/>
      <c r="F69" s="26">
        <v>118038</v>
      </c>
      <c r="G69" s="27">
        <v>118038</v>
      </c>
      <c r="H69" s="28">
        <v>110991</v>
      </c>
      <c r="I69" s="24">
        <v>129004</v>
      </c>
      <c r="J69" s="20">
        <v>135454</v>
      </c>
      <c r="K69" s="21">
        <v>142227</v>
      </c>
    </row>
    <row r="70" spans="1:11" ht="13.5" x14ac:dyDescent="0.25">
      <c r="A70" s="25" t="s">
        <v>29</v>
      </c>
      <c r="B70" s="13"/>
      <c r="C70" s="20"/>
      <c r="D70" s="20"/>
      <c r="E70" s="21"/>
      <c r="F70" s="26">
        <v>251487</v>
      </c>
      <c r="G70" s="27">
        <v>251487</v>
      </c>
      <c r="H70" s="28">
        <v>236473</v>
      </c>
      <c r="I70" s="24">
        <v>279849</v>
      </c>
      <c r="J70" s="20">
        <v>293841</v>
      </c>
      <c r="K70" s="21">
        <v>308534</v>
      </c>
    </row>
    <row r="71" spans="1:11" ht="13.5" x14ac:dyDescent="0.25">
      <c r="A71" s="25" t="s">
        <v>30</v>
      </c>
      <c r="B71" s="13"/>
      <c r="C71" s="20"/>
      <c r="D71" s="20"/>
      <c r="E71" s="21"/>
      <c r="F71" s="26"/>
      <c r="G71" s="27"/>
      <c r="H71" s="28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26">
        <v>3623</v>
      </c>
      <c r="G72" s="27">
        <v>3623</v>
      </c>
      <c r="H72" s="28">
        <v>3407</v>
      </c>
      <c r="I72" s="24">
        <v>3960</v>
      </c>
      <c r="J72" s="20">
        <v>4158</v>
      </c>
      <c r="K72" s="21">
        <v>4366</v>
      </c>
    </row>
    <row r="73" spans="1:11" ht="13.5" x14ac:dyDescent="0.25">
      <c r="A73" s="25" t="s">
        <v>32</v>
      </c>
      <c r="B73" s="13"/>
      <c r="C73" s="20"/>
      <c r="D73" s="20"/>
      <c r="E73" s="21"/>
      <c r="F73" s="26"/>
      <c r="G73" s="27"/>
      <c r="H73" s="28"/>
      <c r="I73" s="24"/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26">
        <v>7437</v>
      </c>
      <c r="G74" s="27">
        <v>7437</v>
      </c>
      <c r="H74" s="28">
        <v>6993</v>
      </c>
      <c r="I74" s="24">
        <v>8128</v>
      </c>
      <c r="J74" s="20">
        <v>8534</v>
      </c>
      <c r="K74" s="21">
        <v>8961</v>
      </c>
    </row>
    <row r="75" spans="1:11" ht="13.5" x14ac:dyDescent="0.25">
      <c r="A75" s="25" t="s">
        <v>40</v>
      </c>
      <c r="B75" s="13"/>
      <c r="C75" s="20"/>
      <c r="D75" s="20"/>
      <c r="E75" s="21"/>
      <c r="F75" s="26"/>
      <c r="G75" s="27"/>
      <c r="H75" s="28"/>
      <c r="I75" s="24"/>
      <c r="J75" s="20"/>
      <c r="K75" s="21"/>
    </row>
    <row r="76" spans="1:11" ht="13.5" x14ac:dyDescent="0.25">
      <c r="A76" s="25" t="s">
        <v>33</v>
      </c>
      <c r="B76" s="13"/>
      <c r="C76" s="20"/>
      <c r="D76" s="20"/>
      <c r="E76" s="21"/>
      <c r="F76" s="26">
        <v>29276</v>
      </c>
      <c r="G76" s="27">
        <v>29276</v>
      </c>
      <c r="H76" s="28">
        <v>27528</v>
      </c>
      <c r="I76" s="24">
        <v>31996</v>
      </c>
      <c r="J76" s="20">
        <v>33596</v>
      </c>
      <c r="K76" s="21">
        <v>35276</v>
      </c>
    </row>
    <row r="77" spans="1:11" ht="13.5" x14ac:dyDescent="0.25">
      <c r="A77" s="25" t="s">
        <v>34</v>
      </c>
      <c r="B77" s="13"/>
      <c r="C77" s="20"/>
      <c r="D77" s="20"/>
      <c r="E77" s="21"/>
      <c r="F77" s="26"/>
      <c r="G77" s="27"/>
      <c r="H77" s="28"/>
      <c r="I77" s="24"/>
      <c r="J77" s="20"/>
      <c r="K77" s="21"/>
    </row>
    <row r="78" spans="1:11" ht="13.5" x14ac:dyDescent="0.25">
      <c r="A78" s="29" t="s">
        <v>56</v>
      </c>
      <c r="B78" s="13"/>
      <c r="C78" s="30"/>
      <c r="D78" s="30"/>
      <c r="E78" s="31"/>
      <c r="F78" s="32">
        <v>2086448</v>
      </c>
      <c r="G78" s="30">
        <v>2086448</v>
      </c>
      <c r="H78" s="33">
        <v>1961887</v>
      </c>
      <c r="I78" s="34">
        <v>2285272</v>
      </c>
      <c r="J78" s="30">
        <v>2399536</v>
      </c>
      <c r="K78" s="31">
        <v>2519512</v>
      </c>
    </row>
    <row r="79" spans="1:11" ht="13.5" x14ac:dyDescent="0.25">
      <c r="A79" s="35" t="s">
        <v>36</v>
      </c>
      <c r="B79" s="13" t="s">
        <v>37</v>
      </c>
      <c r="C79" s="36"/>
      <c r="D79" s="36"/>
      <c r="E79" s="54"/>
      <c r="F79" s="60"/>
      <c r="G79" s="36"/>
      <c r="H79" s="54">
        <v>-6</v>
      </c>
      <c r="I79" s="40">
        <v>16.5</v>
      </c>
      <c r="J79" s="36">
        <v>5</v>
      </c>
      <c r="K79" s="54">
        <v>5</v>
      </c>
    </row>
    <row r="80" spans="1:11" ht="13.5" x14ac:dyDescent="0.25">
      <c r="A80" s="46" t="s">
        <v>57</v>
      </c>
      <c r="B80" s="61"/>
      <c r="C80" s="48"/>
      <c r="D80" s="48"/>
      <c r="E80" s="62"/>
      <c r="F80" s="63">
        <v>4233887</v>
      </c>
      <c r="G80" s="48">
        <v>4233887</v>
      </c>
      <c r="H80" s="62">
        <v>3981124</v>
      </c>
      <c r="I80" s="63">
        <v>4447629</v>
      </c>
      <c r="J80" s="48">
        <v>4670010</v>
      </c>
      <c r="K80" s="62">
        <v>4903511</v>
      </c>
    </row>
    <row r="81" spans="1:11" ht="13.5" x14ac:dyDescent="0.25">
      <c r="A81" s="29" t="s">
        <v>58</v>
      </c>
      <c r="B81" s="64"/>
      <c r="C81" s="65">
        <v>4859822281</v>
      </c>
      <c r="D81" s="65">
        <v>5486884967</v>
      </c>
      <c r="E81" s="66">
        <v>6716067890</v>
      </c>
      <c r="F81" s="67">
        <v>8009227407</v>
      </c>
      <c r="G81" s="65">
        <v>7801263780</v>
      </c>
      <c r="H81" s="66">
        <v>7512884257</v>
      </c>
      <c r="I81" s="67">
        <v>8812652584</v>
      </c>
      <c r="J81" s="65">
        <v>9466640808</v>
      </c>
      <c r="K81" s="66">
        <v>10224985310</v>
      </c>
    </row>
    <row r="82" spans="1:11" ht="13.5" x14ac:dyDescent="0.25">
      <c r="A82" s="68" t="s">
        <v>36</v>
      </c>
      <c r="B82" s="69" t="s">
        <v>37</v>
      </c>
      <c r="C82" s="70"/>
      <c r="D82" s="70">
        <v>12.9</v>
      </c>
      <c r="E82" s="71">
        <v>22.4</v>
      </c>
      <c r="F82" s="72">
        <v>19.3</v>
      </c>
      <c r="G82" s="70">
        <v>-2.6</v>
      </c>
      <c r="H82" s="71">
        <v>-3.7</v>
      </c>
      <c r="I82" s="72">
        <v>17.3</v>
      </c>
      <c r="J82" s="70">
        <v>7.4</v>
      </c>
      <c r="K82" s="71">
        <v>8</v>
      </c>
    </row>
    <row r="83" spans="1:11" ht="13.5" x14ac:dyDescent="0.25">
      <c r="A83" s="73" t="s">
        <v>59</v>
      </c>
      <c r="B83" s="74" t="s">
        <v>60</v>
      </c>
      <c r="C83" s="75">
        <v>4639287105</v>
      </c>
      <c r="D83" s="75">
        <v>5225018788</v>
      </c>
      <c r="E83" s="76">
        <v>6414328582</v>
      </c>
      <c r="F83" s="77">
        <v>7646812685</v>
      </c>
      <c r="G83" s="75">
        <v>7466725016</v>
      </c>
      <c r="H83" s="76">
        <v>7163052362</v>
      </c>
      <c r="I83" s="77">
        <v>8402431118</v>
      </c>
      <c r="J83" s="75">
        <v>9041008950</v>
      </c>
      <c r="K83" s="76">
        <v>9776325768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16384" width="9.140625" style="1"/>
  </cols>
  <sheetData>
    <row r="1" spans="1:11" ht="18" customHeight="1" x14ac:dyDescent="0.25">
      <c r="A1" s="97" t="s">
        <v>78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101014127</v>
      </c>
      <c r="D6" s="20">
        <v>122658930</v>
      </c>
      <c r="E6" s="21">
        <v>135265319</v>
      </c>
      <c r="F6" s="26">
        <v>153641724</v>
      </c>
      <c r="G6" s="27">
        <v>143015402</v>
      </c>
      <c r="H6" s="28">
        <v>150690700</v>
      </c>
      <c r="I6" s="24">
        <v>169621323</v>
      </c>
      <c r="J6" s="20">
        <v>184617248</v>
      </c>
      <c r="K6" s="21">
        <v>198613239</v>
      </c>
    </row>
    <row r="7" spans="1:11" ht="13.5" x14ac:dyDescent="0.25">
      <c r="A7" s="25" t="s">
        <v>28</v>
      </c>
      <c r="B7" s="13"/>
      <c r="C7" s="20">
        <v>10830855</v>
      </c>
      <c r="D7" s="20">
        <v>11121905</v>
      </c>
      <c r="E7" s="21">
        <v>10052349</v>
      </c>
      <c r="F7" s="26">
        <v>20529039</v>
      </c>
      <c r="G7" s="27">
        <v>16502395</v>
      </c>
      <c r="H7" s="28">
        <v>14406003</v>
      </c>
      <c r="I7" s="24">
        <v>15948927</v>
      </c>
      <c r="J7" s="20">
        <v>16766193</v>
      </c>
      <c r="K7" s="21">
        <v>18005888</v>
      </c>
    </row>
    <row r="8" spans="1:11" ht="13.5" x14ac:dyDescent="0.25">
      <c r="A8" s="25" t="s">
        <v>29</v>
      </c>
      <c r="B8" s="13"/>
      <c r="C8" s="20">
        <v>2442739</v>
      </c>
      <c r="D8" s="20">
        <v>2385546</v>
      </c>
      <c r="E8" s="21">
        <v>3104918</v>
      </c>
      <c r="F8" s="26">
        <v>5141153</v>
      </c>
      <c r="G8" s="27">
        <v>4846287</v>
      </c>
      <c r="H8" s="28">
        <v>4746881</v>
      </c>
      <c r="I8" s="24">
        <v>4741122</v>
      </c>
      <c r="J8" s="20">
        <v>5084011</v>
      </c>
      <c r="K8" s="21">
        <v>5367831</v>
      </c>
    </row>
    <row r="9" spans="1:11" ht="13.5" x14ac:dyDescent="0.25">
      <c r="A9" s="25" t="s">
        <v>30</v>
      </c>
      <c r="B9" s="13"/>
      <c r="C9" s="20">
        <v>17225871</v>
      </c>
      <c r="D9" s="20">
        <v>20872133</v>
      </c>
      <c r="E9" s="21">
        <v>23106752</v>
      </c>
      <c r="F9" s="26">
        <v>31095248</v>
      </c>
      <c r="G9" s="27">
        <v>26426596</v>
      </c>
      <c r="H9" s="28">
        <v>31549884</v>
      </c>
      <c r="I9" s="24">
        <v>31894665</v>
      </c>
      <c r="J9" s="20">
        <v>34170264</v>
      </c>
      <c r="K9" s="21">
        <v>36477371</v>
      </c>
    </row>
    <row r="10" spans="1:11" ht="13.5" x14ac:dyDescent="0.25">
      <c r="A10" s="25" t="s">
        <v>31</v>
      </c>
      <c r="B10" s="13"/>
      <c r="C10" s="20">
        <v>2548809</v>
      </c>
      <c r="D10" s="20">
        <v>3436630</v>
      </c>
      <c r="E10" s="21">
        <v>3960504</v>
      </c>
      <c r="F10" s="26">
        <v>6771512</v>
      </c>
      <c r="G10" s="27">
        <v>6113395</v>
      </c>
      <c r="H10" s="28">
        <v>5967063</v>
      </c>
      <c r="I10" s="24">
        <v>7125397</v>
      </c>
      <c r="J10" s="20">
        <v>7724536</v>
      </c>
      <c r="K10" s="21">
        <v>8345247</v>
      </c>
    </row>
    <row r="11" spans="1:11" ht="13.5" x14ac:dyDescent="0.25">
      <c r="A11" s="25" t="s">
        <v>32</v>
      </c>
      <c r="B11" s="13"/>
      <c r="C11" s="20">
        <v>153370</v>
      </c>
      <c r="D11" s="20">
        <v>51602</v>
      </c>
      <c r="E11" s="21">
        <v>4986</v>
      </c>
      <c r="F11" s="26">
        <v>45040</v>
      </c>
      <c r="G11" s="27">
        <v>26040</v>
      </c>
      <c r="H11" s="28">
        <v>6648</v>
      </c>
      <c r="I11" s="24">
        <v>6648</v>
      </c>
      <c r="J11" s="20">
        <v>29917</v>
      </c>
      <c r="K11" s="21">
        <v>32606</v>
      </c>
    </row>
    <row r="12" spans="1:11" ht="13.5" x14ac:dyDescent="0.25">
      <c r="A12" s="25" t="s">
        <v>33</v>
      </c>
      <c r="B12" s="13"/>
      <c r="C12" s="20">
        <v>15806242</v>
      </c>
      <c r="D12" s="20">
        <v>17261157</v>
      </c>
      <c r="E12" s="21">
        <v>18103666</v>
      </c>
      <c r="F12" s="26">
        <v>23771722</v>
      </c>
      <c r="G12" s="27">
        <v>23595084</v>
      </c>
      <c r="H12" s="28">
        <v>20351665</v>
      </c>
      <c r="I12" s="24">
        <v>25147895</v>
      </c>
      <c r="J12" s="20">
        <v>24480257</v>
      </c>
      <c r="K12" s="21">
        <v>25532363</v>
      </c>
    </row>
    <row r="13" spans="1:11" ht="13.5" x14ac:dyDescent="0.25">
      <c r="A13" s="25" t="s">
        <v>34</v>
      </c>
      <c r="B13" s="13"/>
      <c r="C13" s="20"/>
      <c r="D13" s="20">
        <v>64751</v>
      </c>
      <c r="E13" s="21">
        <v>25850</v>
      </c>
      <c r="F13" s="26">
        <v>21000</v>
      </c>
      <c r="G13" s="27">
        <v>21000</v>
      </c>
      <c r="H13" s="28">
        <v>21000</v>
      </c>
      <c r="I13" s="24"/>
      <c r="J13" s="20"/>
      <c r="K13" s="21"/>
    </row>
    <row r="14" spans="1:11" ht="13.5" x14ac:dyDescent="0.25">
      <c r="A14" s="29" t="s">
        <v>35</v>
      </c>
      <c r="B14" s="13"/>
      <c r="C14" s="30">
        <v>150022014</v>
      </c>
      <c r="D14" s="30">
        <v>177852656</v>
      </c>
      <c r="E14" s="31">
        <v>193624347</v>
      </c>
      <c r="F14" s="32">
        <v>241016438</v>
      </c>
      <c r="G14" s="30">
        <v>220546200</v>
      </c>
      <c r="H14" s="33">
        <v>227739843</v>
      </c>
      <c r="I14" s="34">
        <v>254485978</v>
      </c>
      <c r="J14" s="30">
        <v>272872426</v>
      </c>
      <c r="K14" s="31">
        <v>292374546</v>
      </c>
    </row>
    <row r="15" spans="1:11" ht="13.5" x14ac:dyDescent="0.25">
      <c r="A15" s="35" t="s">
        <v>36</v>
      </c>
      <c r="B15" s="13" t="s">
        <v>37</v>
      </c>
      <c r="C15" s="36"/>
      <c r="D15" s="36">
        <v>18.600000000000001</v>
      </c>
      <c r="E15" s="37">
        <v>8.9</v>
      </c>
      <c r="F15" s="38">
        <v>24.5</v>
      </c>
      <c r="G15" s="36">
        <v>-8.5</v>
      </c>
      <c r="H15" s="39">
        <v>3.3</v>
      </c>
      <c r="I15" s="40">
        <v>11.7</v>
      </c>
      <c r="J15" s="36">
        <v>7.2</v>
      </c>
      <c r="K15" s="37">
        <v>7.1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48921827</v>
      </c>
      <c r="D17" s="20">
        <v>55646363</v>
      </c>
      <c r="E17" s="21">
        <v>84825316</v>
      </c>
      <c r="F17" s="26">
        <v>84565047</v>
      </c>
      <c r="G17" s="27">
        <v>69209346</v>
      </c>
      <c r="H17" s="28">
        <v>69172861</v>
      </c>
      <c r="I17" s="24">
        <v>118495380</v>
      </c>
      <c r="J17" s="20">
        <v>127121177</v>
      </c>
      <c r="K17" s="21">
        <v>135612374</v>
      </c>
    </row>
    <row r="18" spans="1:11" ht="13.5" x14ac:dyDescent="0.25">
      <c r="A18" s="25" t="s">
        <v>28</v>
      </c>
      <c r="B18" s="13"/>
      <c r="C18" s="20">
        <v>2521654</v>
      </c>
      <c r="D18" s="20">
        <v>3808127</v>
      </c>
      <c r="E18" s="21">
        <v>8101866</v>
      </c>
      <c r="F18" s="26">
        <v>8356161</v>
      </c>
      <c r="G18" s="27">
        <v>6662057</v>
      </c>
      <c r="H18" s="28">
        <v>7498975</v>
      </c>
      <c r="I18" s="24">
        <v>13376973</v>
      </c>
      <c r="J18" s="20">
        <v>14427208</v>
      </c>
      <c r="K18" s="21">
        <v>15320199</v>
      </c>
    </row>
    <row r="19" spans="1:11" ht="13.5" x14ac:dyDescent="0.25">
      <c r="A19" s="25" t="s">
        <v>29</v>
      </c>
      <c r="B19" s="13"/>
      <c r="C19" s="20">
        <v>606793</v>
      </c>
      <c r="D19" s="20">
        <v>899355</v>
      </c>
      <c r="E19" s="21">
        <v>1614675</v>
      </c>
      <c r="F19" s="26">
        <v>1731443</v>
      </c>
      <c r="G19" s="27">
        <v>997209</v>
      </c>
      <c r="H19" s="28">
        <v>1569638</v>
      </c>
      <c r="I19" s="24">
        <v>3081439</v>
      </c>
      <c r="J19" s="20">
        <v>3385899</v>
      </c>
      <c r="K19" s="21">
        <v>3607161</v>
      </c>
    </row>
    <row r="20" spans="1:11" ht="13.5" x14ac:dyDescent="0.25">
      <c r="A20" s="25" t="s">
        <v>30</v>
      </c>
      <c r="B20" s="13"/>
      <c r="C20" s="20">
        <v>5643304</v>
      </c>
      <c r="D20" s="20">
        <v>6819619</v>
      </c>
      <c r="E20" s="21">
        <v>10294477</v>
      </c>
      <c r="F20" s="26">
        <v>13861683</v>
      </c>
      <c r="G20" s="27">
        <v>10344212</v>
      </c>
      <c r="H20" s="28">
        <v>13491867</v>
      </c>
      <c r="I20" s="24">
        <v>17568358</v>
      </c>
      <c r="J20" s="20">
        <v>18794055</v>
      </c>
      <c r="K20" s="21">
        <v>20017722</v>
      </c>
    </row>
    <row r="21" spans="1:11" ht="13.5" x14ac:dyDescent="0.25">
      <c r="A21" s="25" t="s">
        <v>31</v>
      </c>
      <c r="B21" s="13"/>
      <c r="C21" s="20">
        <v>191000</v>
      </c>
      <c r="D21" s="20">
        <v>229950</v>
      </c>
      <c r="E21" s="21">
        <v>442087</v>
      </c>
      <c r="F21" s="26">
        <v>881524</v>
      </c>
      <c r="G21" s="27">
        <v>669124</v>
      </c>
      <c r="H21" s="28">
        <v>622924</v>
      </c>
      <c r="I21" s="24">
        <v>1229925</v>
      </c>
      <c r="J21" s="20">
        <v>1302492</v>
      </c>
      <c r="K21" s="21">
        <v>1374331</v>
      </c>
    </row>
    <row r="22" spans="1:11" ht="13.5" x14ac:dyDescent="0.25">
      <c r="A22" s="25" t="s">
        <v>32</v>
      </c>
      <c r="B22" s="13"/>
      <c r="C22" s="20"/>
      <c r="D22" s="20">
        <v>206802</v>
      </c>
      <c r="E22" s="21">
        <v>512664</v>
      </c>
      <c r="F22" s="26">
        <v>951294</v>
      </c>
      <c r="G22" s="27">
        <v>681187</v>
      </c>
      <c r="H22" s="28">
        <v>821294</v>
      </c>
      <c r="I22" s="24">
        <v>1097273</v>
      </c>
      <c r="J22" s="20">
        <v>1177489</v>
      </c>
      <c r="K22" s="21">
        <v>1593302</v>
      </c>
    </row>
    <row r="23" spans="1:11" ht="13.5" x14ac:dyDescent="0.25">
      <c r="A23" s="25" t="s">
        <v>40</v>
      </c>
      <c r="B23" s="13"/>
      <c r="C23" s="20">
        <v>1300557</v>
      </c>
      <c r="D23" s="20">
        <v>934176</v>
      </c>
      <c r="E23" s="21">
        <v>5147533</v>
      </c>
      <c r="F23" s="26">
        <v>5979261</v>
      </c>
      <c r="G23" s="27">
        <v>4499634</v>
      </c>
      <c r="H23" s="28">
        <v>3898529</v>
      </c>
      <c r="I23" s="24">
        <v>4273327</v>
      </c>
      <c r="J23" s="20">
        <v>4535109</v>
      </c>
      <c r="K23" s="21">
        <v>4696522</v>
      </c>
    </row>
    <row r="24" spans="1:11" ht="13.5" x14ac:dyDescent="0.25">
      <c r="A24" s="25" t="s">
        <v>33</v>
      </c>
      <c r="B24" s="13"/>
      <c r="C24" s="20">
        <v>2413572</v>
      </c>
      <c r="D24" s="20">
        <v>5831184</v>
      </c>
      <c r="E24" s="21">
        <v>5729160</v>
      </c>
      <c r="F24" s="26">
        <v>3979344</v>
      </c>
      <c r="G24" s="27">
        <v>3271347</v>
      </c>
      <c r="H24" s="28">
        <v>3591904</v>
      </c>
      <c r="I24" s="24">
        <v>3958552</v>
      </c>
      <c r="J24" s="20">
        <v>4444634</v>
      </c>
      <c r="K24" s="21">
        <v>4690543</v>
      </c>
    </row>
    <row r="25" spans="1:11" ht="13.5" x14ac:dyDescent="0.25">
      <c r="A25" s="25" t="s">
        <v>34</v>
      </c>
      <c r="B25" s="13"/>
      <c r="C25" s="20">
        <v>22081</v>
      </c>
      <c r="D25" s="20">
        <v>30284</v>
      </c>
      <c r="E25" s="21">
        <v>31604</v>
      </c>
      <c r="F25" s="26"/>
      <c r="G25" s="27"/>
      <c r="H25" s="28"/>
      <c r="I25" s="24"/>
      <c r="J25" s="20"/>
      <c r="K25" s="21"/>
    </row>
    <row r="26" spans="1:11" ht="13.5" x14ac:dyDescent="0.25">
      <c r="A26" s="29" t="s">
        <v>41</v>
      </c>
      <c r="B26" s="13"/>
      <c r="C26" s="30">
        <v>61620788</v>
      </c>
      <c r="D26" s="30">
        <v>74405860</v>
      </c>
      <c r="E26" s="31">
        <v>116699381</v>
      </c>
      <c r="F26" s="32">
        <v>120305756</v>
      </c>
      <c r="G26" s="30">
        <v>96334116</v>
      </c>
      <c r="H26" s="33">
        <v>100667993</v>
      </c>
      <c r="I26" s="34">
        <v>163081228</v>
      </c>
      <c r="J26" s="30">
        <v>175188059</v>
      </c>
      <c r="K26" s="31">
        <v>186912157</v>
      </c>
    </row>
    <row r="27" spans="1:11" ht="13.5" x14ac:dyDescent="0.25">
      <c r="A27" s="35" t="s">
        <v>36</v>
      </c>
      <c r="B27" s="13" t="s">
        <v>37</v>
      </c>
      <c r="C27" s="36"/>
      <c r="D27" s="36">
        <v>20.7</v>
      </c>
      <c r="E27" s="37">
        <v>56.8</v>
      </c>
      <c r="F27" s="38">
        <v>3.1</v>
      </c>
      <c r="G27" s="36">
        <v>-19.899999999999999</v>
      </c>
      <c r="H27" s="39">
        <v>4.5</v>
      </c>
      <c r="I27" s="40">
        <v>62</v>
      </c>
      <c r="J27" s="36">
        <v>7.4</v>
      </c>
      <c r="K27" s="37">
        <v>6.7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547454574</v>
      </c>
      <c r="D29" s="20">
        <v>824296035</v>
      </c>
      <c r="E29" s="21">
        <v>998058261</v>
      </c>
      <c r="F29" s="26">
        <v>1109356468</v>
      </c>
      <c r="G29" s="27">
        <v>921885201</v>
      </c>
      <c r="H29" s="28">
        <v>1076899532</v>
      </c>
      <c r="I29" s="24">
        <v>1423747772</v>
      </c>
      <c r="J29" s="20">
        <v>1512905941</v>
      </c>
      <c r="K29" s="21">
        <v>1623272282</v>
      </c>
    </row>
    <row r="30" spans="1:11" ht="13.5" x14ac:dyDescent="0.25">
      <c r="A30" s="25" t="s">
        <v>28</v>
      </c>
      <c r="B30" s="13"/>
      <c r="C30" s="20">
        <v>114253023</v>
      </c>
      <c r="D30" s="20">
        <v>143644015</v>
      </c>
      <c r="E30" s="21">
        <v>168761837</v>
      </c>
      <c r="F30" s="26">
        <v>251490909</v>
      </c>
      <c r="G30" s="27">
        <v>201804878</v>
      </c>
      <c r="H30" s="28">
        <v>218939079</v>
      </c>
      <c r="I30" s="24">
        <v>296881454</v>
      </c>
      <c r="J30" s="20">
        <v>309185044</v>
      </c>
      <c r="K30" s="21">
        <v>334037923</v>
      </c>
    </row>
    <row r="31" spans="1:11" ht="13.5" x14ac:dyDescent="0.25">
      <c r="A31" s="25" t="s">
        <v>29</v>
      </c>
      <c r="B31" s="13"/>
      <c r="C31" s="20">
        <v>16496156</v>
      </c>
      <c r="D31" s="20">
        <v>23490196</v>
      </c>
      <c r="E31" s="21">
        <v>33244060</v>
      </c>
      <c r="F31" s="26">
        <v>78497557</v>
      </c>
      <c r="G31" s="27">
        <v>52827769</v>
      </c>
      <c r="H31" s="28">
        <v>95711524</v>
      </c>
      <c r="I31" s="24">
        <v>125321627</v>
      </c>
      <c r="J31" s="20">
        <v>134183955</v>
      </c>
      <c r="K31" s="21">
        <v>145686129</v>
      </c>
    </row>
    <row r="32" spans="1:11" ht="13.5" x14ac:dyDescent="0.25">
      <c r="A32" s="25" t="s">
        <v>30</v>
      </c>
      <c r="B32" s="13"/>
      <c r="C32" s="20">
        <v>39265833</v>
      </c>
      <c r="D32" s="20">
        <v>57612017</v>
      </c>
      <c r="E32" s="21">
        <v>66212026</v>
      </c>
      <c r="F32" s="26">
        <v>87653277</v>
      </c>
      <c r="G32" s="27">
        <v>73717389</v>
      </c>
      <c r="H32" s="28">
        <v>70874012</v>
      </c>
      <c r="I32" s="24">
        <v>97939687</v>
      </c>
      <c r="J32" s="20">
        <v>105634878</v>
      </c>
      <c r="K32" s="21">
        <v>112272396</v>
      </c>
    </row>
    <row r="33" spans="1:11" ht="13.5" x14ac:dyDescent="0.25">
      <c r="A33" s="25" t="s">
        <v>31</v>
      </c>
      <c r="B33" s="13"/>
      <c r="C33" s="20">
        <v>1542527</v>
      </c>
      <c r="D33" s="20">
        <v>2415780</v>
      </c>
      <c r="E33" s="21">
        <v>2763862</v>
      </c>
      <c r="F33" s="26">
        <v>5345650</v>
      </c>
      <c r="G33" s="27">
        <v>3672232</v>
      </c>
      <c r="H33" s="28">
        <v>4622376</v>
      </c>
      <c r="I33" s="24">
        <v>7803217</v>
      </c>
      <c r="J33" s="20">
        <v>8710083</v>
      </c>
      <c r="K33" s="21">
        <v>9362847</v>
      </c>
    </row>
    <row r="34" spans="1:11" ht="13.5" x14ac:dyDescent="0.25">
      <c r="A34" s="25" t="s">
        <v>32</v>
      </c>
      <c r="B34" s="13"/>
      <c r="C34" s="20">
        <v>8467361</v>
      </c>
      <c r="D34" s="20">
        <v>16113555</v>
      </c>
      <c r="E34" s="21">
        <v>21305328</v>
      </c>
      <c r="F34" s="26">
        <v>24659685</v>
      </c>
      <c r="G34" s="27">
        <v>16029943</v>
      </c>
      <c r="H34" s="28">
        <v>24290785</v>
      </c>
      <c r="I34" s="24">
        <v>27828962</v>
      </c>
      <c r="J34" s="20">
        <v>31235131</v>
      </c>
      <c r="K34" s="21">
        <v>33814985</v>
      </c>
    </row>
    <row r="35" spans="1:11" ht="13.5" x14ac:dyDescent="0.25">
      <c r="A35" s="25" t="s">
        <v>44</v>
      </c>
      <c r="B35" s="13"/>
      <c r="C35" s="20">
        <v>48252577</v>
      </c>
      <c r="D35" s="20">
        <v>59791828</v>
      </c>
      <c r="E35" s="21">
        <v>74802710</v>
      </c>
      <c r="F35" s="26">
        <v>87791413</v>
      </c>
      <c r="G35" s="27">
        <v>72690240</v>
      </c>
      <c r="H35" s="28">
        <v>84456073</v>
      </c>
      <c r="I35" s="24">
        <v>90938541</v>
      </c>
      <c r="J35" s="20">
        <v>97813751</v>
      </c>
      <c r="K35" s="21">
        <v>103412111</v>
      </c>
    </row>
    <row r="36" spans="1:11" ht="13.5" x14ac:dyDescent="0.25">
      <c r="A36" s="25" t="s">
        <v>40</v>
      </c>
      <c r="B36" s="13"/>
      <c r="C36" s="20">
        <v>6343987</v>
      </c>
      <c r="D36" s="20">
        <v>6591115</v>
      </c>
      <c r="E36" s="21">
        <v>12464560</v>
      </c>
      <c r="F36" s="26">
        <v>23736540</v>
      </c>
      <c r="G36" s="27">
        <v>26085256</v>
      </c>
      <c r="H36" s="28">
        <v>26865727</v>
      </c>
      <c r="I36" s="24">
        <v>23545291</v>
      </c>
      <c r="J36" s="20">
        <v>25289891</v>
      </c>
      <c r="K36" s="21">
        <v>28121620</v>
      </c>
    </row>
    <row r="37" spans="1:11" ht="13.5" x14ac:dyDescent="0.25">
      <c r="A37" s="25" t="s">
        <v>33</v>
      </c>
      <c r="B37" s="13"/>
      <c r="C37" s="20">
        <v>28903680</v>
      </c>
      <c r="D37" s="20">
        <v>71175752</v>
      </c>
      <c r="E37" s="21">
        <v>83049883</v>
      </c>
      <c r="F37" s="26">
        <v>160036048</v>
      </c>
      <c r="G37" s="27">
        <v>122764207</v>
      </c>
      <c r="H37" s="28">
        <v>74673665</v>
      </c>
      <c r="I37" s="24">
        <v>110873388</v>
      </c>
      <c r="J37" s="20">
        <v>106995368</v>
      </c>
      <c r="K37" s="21">
        <v>122038271</v>
      </c>
    </row>
    <row r="38" spans="1:11" ht="13.5" x14ac:dyDescent="0.25">
      <c r="A38" s="25" t="s">
        <v>34</v>
      </c>
      <c r="B38" s="13"/>
      <c r="C38" s="41">
        <v>1634016</v>
      </c>
      <c r="D38" s="41">
        <v>2878276</v>
      </c>
      <c r="E38" s="42">
        <v>258575</v>
      </c>
      <c r="F38" s="43">
        <v>708067</v>
      </c>
      <c r="G38" s="41">
        <v>199656</v>
      </c>
      <c r="H38" s="44">
        <v>199656</v>
      </c>
      <c r="I38" s="45"/>
      <c r="J38" s="41"/>
      <c r="K38" s="42"/>
    </row>
    <row r="39" spans="1:11" ht="13.5" x14ac:dyDescent="0.25">
      <c r="A39" s="29" t="s">
        <v>45</v>
      </c>
      <c r="B39" s="13"/>
      <c r="C39" s="30">
        <v>812613734</v>
      </c>
      <c r="D39" s="30">
        <v>1208008571</v>
      </c>
      <c r="E39" s="31">
        <v>1460921102</v>
      </c>
      <c r="F39" s="32">
        <v>1829275612</v>
      </c>
      <c r="G39" s="30">
        <v>1491676770</v>
      </c>
      <c r="H39" s="33">
        <v>1677532429</v>
      </c>
      <c r="I39" s="34">
        <v>2204879937</v>
      </c>
      <c r="J39" s="30">
        <v>2331954043</v>
      </c>
      <c r="K39" s="31">
        <v>2512018559</v>
      </c>
    </row>
    <row r="40" spans="1:11" ht="13.5" x14ac:dyDescent="0.25">
      <c r="A40" s="35" t="s">
        <v>36</v>
      </c>
      <c r="B40" s="13" t="s">
        <v>37</v>
      </c>
      <c r="C40" s="36"/>
      <c r="D40" s="36">
        <v>48.7</v>
      </c>
      <c r="E40" s="37">
        <v>20.9</v>
      </c>
      <c r="F40" s="38">
        <v>25.2</v>
      </c>
      <c r="G40" s="36">
        <v>-18.5</v>
      </c>
      <c r="H40" s="39">
        <v>12.5</v>
      </c>
      <c r="I40" s="40">
        <v>31.4</v>
      </c>
      <c r="J40" s="36">
        <v>5.8</v>
      </c>
      <c r="K40" s="37">
        <v>7.7</v>
      </c>
    </row>
    <row r="41" spans="1:11" ht="13.5" x14ac:dyDescent="0.25">
      <c r="A41" s="46" t="s">
        <v>46</v>
      </c>
      <c r="B41" s="47"/>
      <c r="C41" s="48">
        <v>1024256536</v>
      </c>
      <c r="D41" s="48">
        <v>1460267087</v>
      </c>
      <c r="E41" s="49">
        <v>1771244832</v>
      </c>
      <c r="F41" s="50">
        <v>2190597805</v>
      </c>
      <c r="G41" s="48">
        <v>1808557085</v>
      </c>
      <c r="H41" s="51">
        <v>2005940090</v>
      </c>
      <c r="I41" s="52">
        <v>2622447142</v>
      </c>
      <c r="J41" s="48">
        <v>2780014525</v>
      </c>
      <c r="K41" s="49">
        <v>2991305261</v>
      </c>
    </row>
    <row r="42" spans="1:11" ht="13.5" x14ac:dyDescent="0.25">
      <c r="A42" s="35" t="s">
        <v>47</v>
      </c>
      <c r="B42" s="13" t="s">
        <v>37</v>
      </c>
      <c r="C42" s="36"/>
      <c r="D42" s="36">
        <v>42.6</v>
      </c>
      <c r="E42" s="37">
        <v>21.3</v>
      </c>
      <c r="F42" s="38">
        <v>23.7</v>
      </c>
      <c r="G42" s="36">
        <v>-17.399999999999999</v>
      </c>
      <c r="H42" s="39">
        <v>10.9</v>
      </c>
      <c r="I42" s="40">
        <v>30.7</v>
      </c>
      <c r="J42" s="36">
        <v>6</v>
      </c>
      <c r="K42" s="37">
        <v>7.6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/>
      <c r="E44" s="21"/>
      <c r="F44" s="26"/>
      <c r="G44" s="27"/>
      <c r="H44" s="28"/>
      <c r="I44" s="24"/>
      <c r="J44" s="20"/>
      <c r="K44" s="21"/>
    </row>
    <row r="45" spans="1:11" ht="13.5" x14ac:dyDescent="0.25">
      <c r="A45" s="25" t="s">
        <v>28</v>
      </c>
      <c r="B45" s="13"/>
      <c r="C45" s="20"/>
      <c r="D45" s="20"/>
      <c r="E45" s="21"/>
      <c r="F45" s="26"/>
      <c r="G45" s="27"/>
      <c r="H45" s="28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26"/>
      <c r="G46" s="27"/>
      <c r="H46" s="28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26">
        <v>16249</v>
      </c>
      <c r="G47" s="27"/>
      <c r="H47" s="28">
        <v>16249</v>
      </c>
      <c r="I47" s="24">
        <v>20000</v>
      </c>
      <c r="J47" s="20">
        <v>22000</v>
      </c>
      <c r="K47" s="21">
        <v>24200</v>
      </c>
    </row>
    <row r="48" spans="1:11" ht="13.5" x14ac:dyDescent="0.25">
      <c r="A48" s="25" t="s">
        <v>49</v>
      </c>
      <c r="B48" s="13"/>
      <c r="C48" s="20"/>
      <c r="D48" s="20"/>
      <c r="E48" s="21"/>
      <c r="F48" s="26"/>
      <c r="G48" s="27"/>
      <c r="H48" s="28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26"/>
      <c r="G49" s="27"/>
      <c r="H49" s="28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26"/>
      <c r="G50" s="27"/>
      <c r="H50" s="28"/>
      <c r="I50" s="24">
        <v>71000</v>
      </c>
      <c r="J50" s="20">
        <v>71000</v>
      </c>
      <c r="K50" s="21">
        <v>71000</v>
      </c>
    </row>
    <row r="51" spans="1:11" ht="13.5" x14ac:dyDescent="0.25">
      <c r="A51" s="25" t="s">
        <v>51</v>
      </c>
      <c r="B51" s="13"/>
      <c r="C51" s="20"/>
      <c r="D51" s="20"/>
      <c r="E51" s="21"/>
      <c r="F51" s="26"/>
      <c r="G51" s="27"/>
      <c r="H51" s="28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>
        <v>42821</v>
      </c>
      <c r="E52" s="21">
        <v>101558</v>
      </c>
      <c r="F52" s="26">
        <v>189888</v>
      </c>
      <c r="G52" s="27"/>
      <c r="H52" s="28">
        <v>189888</v>
      </c>
      <c r="I52" s="24">
        <v>190000</v>
      </c>
      <c r="J52" s="20">
        <v>209000</v>
      </c>
      <c r="K52" s="21">
        <v>229900</v>
      </c>
    </row>
    <row r="53" spans="1:11" ht="13.5" x14ac:dyDescent="0.25">
      <c r="A53" s="29" t="s">
        <v>52</v>
      </c>
      <c r="B53" s="13"/>
      <c r="C53" s="30"/>
      <c r="D53" s="30">
        <v>42821</v>
      </c>
      <c r="E53" s="31">
        <v>101558</v>
      </c>
      <c r="F53" s="32">
        <v>206137</v>
      </c>
      <c r="G53" s="30"/>
      <c r="H53" s="33">
        <v>206137</v>
      </c>
      <c r="I53" s="34">
        <v>281000</v>
      </c>
      <c r="J53" s="30">
        <v>302000</v>
      </c>
      <c r="K53" s="31">
        <v>325100</v>
      </c>
    </row>
    <row r="54" spans="1:11" ht="13.5" x14ac:dyDescent="0.25">
      <c r="A54" s="35" t="s">
        <v>36</v>
      </c>
      <c r="B54" s="13" t="s">
        <v>37</v>
      </c>
      <c r="C54" s="36"/>
      <c r="D54" s="36"/>
      <c r="E54" s="54">
        <v>137.19999999999999</v>
      </c>
      <c r="F54" s="40">
        <v>103</v>
      </c>
      <c r="G54" s="36">
        <v>-100</v>
      </c>
      <c r="H54" s="39"/>
      <c r="I54" s="40">
        <v>36.299999999999997</v>
      </c>
      <c r="J54" s="36">
        <v>7.5</v>
      </c>
      <c r="K54" s="54">
        <v>7.6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>
        <v>437742</v>
      </c>
      <c r="E56" s="21">
        <v>642069</v>
      </c>
      <c r="F56" s="26">
        <v>611237</v>
      </c>
      <c r="G56" s="27"/>
      <c r="H56" s="28">
        <v>611237</v>
      </c>
      <c r="I56" s="24">
        <v>943071</v>
      </c>
      <c r="J56" s="20">
        <v>729378</v>
      </c>
      <c r="K56" s="21">
        <v>802316</v>
      </c>
    </row>
    <row r="57" spans="1:11" ht="13.5" x14ac:dyDescent="0.25">
      <c r="A57" s="25" t="s">
        <v>28</v>
      </c>
      <c r="B57" s="13"/>
      <c r="C57" s="20"/>
      <c r="D57" s="20"/>
      <c r="E57" s="21"/>
      <c r="F57" s="26">
        <v>45843</v>
      </c>
      <c r="G57" s="27"/>
      <c r="H57" s="28">
        <v>45843</v>
      </c>
      <c r="I57" s="24">
        <v>111330</v>
      </c>
      <c r="J57" s="20">
        <v>54703</v>
      </c>
      <c r="K57" s="21">
        <v>60173</v>
      </c>
    </row>
    <row r="58" spans="1:11" ht="13.5" x14ac:dyDescent="0.25">
      <c r="A58" s="25" t="s">
        <v>29</v>
      </c>
      <c r="B58" s="13"/>
      <c r="C58" s="20"/>
      <c r="D58" s="20"/>
      <c r="E58" s="21"/>
      <c r="F58" s="26">
        <v>23242</v>
      </c>
      <c r="G58" s="27"/>
      <c r="H58" s="28">
        <v>23242</v>
      </c>
      <c r="I58" s="24">
        <v>55335</v>
      </c>
      <c r="J58" s="20">
        <v>31857</v>
      </c>
      <c r="K58" s="21">
        <v>35042</v>
      </c>
    </row>
    <row r="59" spans="1:11" ht="13.5" x14ac:dyDescent="0.25">
      <c r="A59" s="25" t="s">
        <v>30</v>
      </c>
      <c r="B59" s="13"/>
      <c r="C59" s="20"/>
      <c r="D59" s="20"/>
      <c r="E59" s="21"/>
      <c r="F59" s="26"/>
      <c r="G59" s="27"/>
      <c r="H59" s="28"/>
      <c r="I59" s="24">
        <v>47300</v>
      </c>
      <c r="J59" s="20"/>
      <c r="K59" s="21"/>
    </row>
    <row r="60" spans="1:11" ht="13.5" x14ac:dyDescent="0.25">
      <c r="A60" s="25" t="s">
        <v>49</v>
      </c>
      <c r="B60" s="13"/>
      <c r="C60" s="20"/>
      <c r="D60" s="20"/>
      <c r="E60" s="21"/>
      <c r="F60" s="26"/>
      <c r="G60" s="27"/>
      <c r="H60" s="28"/>
      <c r="I60" s="24">
        <v>6000</v>
      </c>
      <c r="J60" s="20"/>
      <c r="K60" s="21"/>
    </row>
    <row r="61" spans="1:11" ht="13.5" x14ac:dyDescent="0.25">
      <c r="A61" s="25" t="s">
        <v>32</v>
      </c>
      <c r="B61" s="13"/>
      <c r="C61" s="20"/>
      <c r="D61" s="20"/>
      <c r="E61" s="21"/>
      <c r="F61" s="26">
        <v>6000</v>
      </c>
      <c r="G61" s="27"/>
      <c r="H61" s="28">
        <v>6000</v>
      </c>
      <c r="I61" s="24">
        <v>6000</v>
      </c>
      <c r="J61" s="20">
        <v>6600</v>
      </c>
      <c r="K61" s="21">
        <v>7260</v>
      </c>
    </row>
    <row r="62" spans="1:11" ht="13.5" x14ac:dyDescent="0.25">
      <c r="A62" s="25" t="s">
        <v>40</v>
      </c>
      <c r="B62" s="13"/>
      <c r="C62" s="20"/>
      <c r="D62" s="20"/>
      <c r="E62" s="21"/>
      <c r="F62" s="26"/>
      <c r="G62" s="27"/>
      <c r="H62" s="28"/>
      <c r="I62" s="24"/>
      <c r="J62" s="20"/>
      <c r="K62" s="21"/>
    </row>
    <row r="63" spans="1:11" ht="13.5" x14ac:dyDescent="0.25">
      <c r="A63" s="25" t="s">
        <v>33</v>
      </c>
      <c r="B63" s="13"/>
      <c r="C63" s="20"/>
      <c r="D63" s="20"/>
      <c r="E63" s="21"/>
      <c r="F63" s="26">
        <v>50936</v>
      </c>
      <c r="G63" s="27"/>
      <c r="H63" s="28">
        <v>50936</v>
      </c>
      <c r="I63" s="24">
        <v>56798</v>
      </c>
      <c r="J63" s="20">
        <v>62478</v>
      </c>
      <c r="K63" s="21">
        <v>68725</v>
      </c>
    </row>
    <row r="64" spans="1:11" ht="13.5" x14ac:dyDescent="0.25">
      <c r="A64" s="25" t="s">
        <v>34</v>
      </c>
      <c r="B64" s="13"/>
      <c r="C64" s="20"/>
      <c r="D64" s="20"/>
      <c r="E64" s="21"/>
      <c r="F64" s="26"/>
      <c r="G64" s="27"/>
      <c r="H64" s="28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>
        <v>437742</v>
      </c>
      <c r="E65" s="31">
        <v>642069</v>
      </c>
      <c r="F65" s="32">
        <v>737258</v>
      </c>
      <c r="G65" s="30"/>
      <c r="H65" s="33">
        <v>737258</v>
      </c>
      <c r="I65" s="34">
        <v>1225834</v>
      </c>
      <c r="J65" s="30">
        <v>885016</v>
      </c>
      <c r="K65" s="56">
        <v>973516</v>
      </c>
    </row>
    <row r="66" spans="1:11" ht="13.5" x14ac:dyDescent="0.25">
      <c r="A66" s="35" t="s">
        <v>36</v>
      </c>
      <c r="B66" s="13" t="s">
        <v>37</v>
      </c>
      <c r="C66" s="36"/>
      <c r="D66" s="36"/>
      <c r="E66" s="37">
        <v>46.7</v>
      </c>
      <c r="F66" s="38">
        <v>14.8</v>
      </c>
      <c r="G66" s="36">
        <v>-100</v>
      </c>
      <c r="H66" s="39"/>
      <c r="I66" s="40">
        <v>66.3</v>
      </c>
      <c r="J66" s="36">
        <v>-27.8</v>
      </c>
      <c r="K66" s="37">
        <v>10</v>
      </c>
    </row>
    <row r="67" spans="1:11" ht="13.5" x14ac:dyDescent="0.25">
      <c r="A67" s="53" t="s">
        <v>55</v>
      </c>
      <c r="B67" s="13"/>
      <c r="C67" s="20"/>
      <c r="D67" s="27"/>
      <c r="E67" s="57"/>
      <c r="F67" s="26"/>
      <c r="G67" s="27"/>
      <c r="H67" s="28"/>
      <c r="I67" s="58"/>
      <c r="J67" s="20"/>
      <c r="K67" s="21"/>
    </row>
    <row r="68" spans="1:11" ht="13.5" x14ac:dyDescent="0.25">
      <c r="A68" s="25" t="s">
        <v>43</v>
      </c>
      <c r="B68" s="13"/>
      <c r="C68" s="20"/>
      <c r="D68" s="20">
        <v>1917465</v>
      </c>
      <c r="E68" s="21">
        <v>2399639</v>
      </c>
      <c r="F68" s="26">
        <v>2253470</v>
      </c>
      <c r="G68" s="27"/>
      <c r="H68" s="28">
        <v>1813997</v>
      </c>
      <c r="I68" s="24">
        <v>2277579</v>
      </c>
      <c r="J68" s="20">
        <v>2486829</v>
      </c>
      <c r="K68" s="21">
        <v>2717003</v>
      </c>
    </row>
    <row r="69" spans="1:11" ht="13.5" x14ac:dyDescent="0.25">
      <c r="A69" s="59" t="s">
        <v>28</v>
      </c>
      <c r="B69" s="13"/>
      <c r="C69" s="20"/>
      <c r="D69" s="20"/>
      <c r="E69" s="21"/>
      <c r="F69" s="26">
        <v>57246</v>
      </c>
      <c r="G69" s="27"/>
      <c r="H69" s="28">
        <v>57246</v>
      </c>
      <c r="I69" s="24">
        <v>191257</v>
      </c>
      <c r="J69" s="20">
        <v>206951</v>
      </c>
      <c r="K69" s="21">
        <v>224213</v>
      </c>
    </row>
    <row r="70" spans="1:11" ht="13.5" x14ac:dyDescent="0.25">
      <c r="A70" s="25" t="s">
        <v>29</v>
      </c>
      <c r="B70" s="13"/>
      <c r="C70" s="20"/>
      <c r="D70" s="20"/>
      <c r="E70" s="21"/>
      <c r="F70" s="26">
        <v>186758</v>
      </c>
      <c r="G70" s="27"/>
      <c r="H70" s="28">
        <v>186758</v>
      </c>
      <c r="I70" s="24">
        <v>271834</v>
      </c>
      <c r="J70" s="20">
        <v>297169</v>
      </c>
      <c r="K70" s="21">
        <v>325038</v>
      </c>
    </row>
    <row r="71" spans="1:11" ht="13.5" x14ac:dyDescent="0.25">
      <c r="A71" s="25" t="s">
        <v>30</v>
      </c>
      <c r="B71" s="13"/>
      <c r="C71" s="20"/>
      <c r="D71" s="20"/>
      <c r="E71" s="21"/>
      <c r="F71" s="26"/>
      <c r="G71" s="27"/>
      <c r="H71" s="28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26"/>
      <c r="G72" s="27"/>
      <c r="H72" s="28"/>
      <c r="I72" s="24">
        <v>3000</v>
      </c>
      <c r="J72" s="20">
        <v>3000</v>
      </c>
      <c r="K72" s="21">
        <v>3000</v>
      </c>
    </row>
    <row r="73" spans="1:11" ht="13.5" x14ac:dyDescent="0.25">
      <c r="A73" s="25" t="s">
        <v>32</v>
      </c>
      <c r="B73" s="13"/>
      <c r="C73" s="20"/>
      <c r="D73" s="20"/>
      <c r="E73" s="21"/>
      <c r="F73" s="26">
        <v>90000</v>
      </c>
      <c r="G73" s="27"/>
      <c r="H73" s="28">
        <v>84000</v>
      </c>
      <c r="I73" s="24">
        <v>66000</v>
      </c>
      <c r="J73" s="20">
        <v>72600</v>
      </c>
      <c r="K73" s="21">
        <v>79860</v>
      </c>
    </row>
    <row r="74" spans="1:11" ht="13.5" x14ac:dyDescent="0.25">
      <c r="A74" s="25" t="s">
        <v>44</v>
      </c>
      <c r="B74" s="13"/>
      <c r="C74" s="20"/>
      <c r="D74" s="20"/>
      <c r="E74" s="21"/>
      <c r="F74" s="26">
        <v>143235</v>
      </c>
      <c r="G74" s="27"/>
      <c r="H74" s="28">
        <v>143235</v>
      </c>
      <c r="I74" s="24">
        <v>95894</v>
      </c>
      <c r="J74" s="20">
        <v>105483</v>
      </c>
      <c r="K74" s="21">
        <v>116032</v>
      </c>
    </row>
    <row r="75" spans="1:11" ht="13.5" x14ac:dyDescent="0.25">
      <c r="A75" s="25" t="s">
        <v>40</v>
      </c>
      <c r="B75" s="13"/>
      <c r="C75" s="20"/>
      <c r="D75" s="20"/>
      <c r="E75" s="21"/>
      <c r="F75" s="26"/>
      <c r="G75" s="27"/>
      <c r="H75" s="28"/>
      <c r="I75" s="24"/>
      <c r="J75" s="20"/>
      <c r="K75" s="21"/>
    </row>
    <row r="76" spans="1:11" ht="13.5" x14ac:dyDescent="0.25">
      <c r="A76" s="25" t="s">
        <v>33</v>
      </c>
      <c r="B76" s="13"/>
      <c r="C76" s="20"/>
      <c r="D76" s="20"/>
      <c r="E76" s="21"/>
      <c r="F76" s="26">
        <v>655443</v>
      </c>
      <c r="G76" s="27"/>
      <c r="H76" s="28">
        <v>655443</v>
      </c>
      <c r="I76" s="24">
        <v>581756</v>
      </c>
      <c r="J76" s="20">
        <v>639832</v>
      </c>
      <c r="K76" s="21">
        <v>616218</v>
      </c>
    </row>
    <row r="77" spans="1:11" ht="13.5" x14ac:dyDescent="0.25">
      <c r="A77" s="25" t="s">
        <v>34</v>
      </c>
      <c r="B77" s="13"/>
      <c r="C77" s="20"/>
      <c r="D77" s="20"/>
      <c r="E77" s="21"/>
      <c r="F77" s="26"/>
      <c r="G77" s="27"/>
      <c r="H77" s="28"/>
      <c r="I77" s="24"/>
      <c r="J77" s="20"/>
      <c r="K77" s="21"/>
    </row>
    <row r="78" spans="1:11" ht="13.5" x14ac:dyDescent="0.25">
      <c r="A78" s="29" t="s">
        <v>56</v>
      </c>
      <c r="B78" s="13"/>
      <c r="C78" s="30"/>
      <c r="D78" s="30">
        <v>1917465</v>
      </c>
      <c r="E78" s="31">
        <v>2399639</v>
      </c>
      <c r="F78" s="32">
        <v>3386152</v>
      </c>
      <c r="G78" s="30"/>
      <c r="H78" s="33">
        <v>2940679</v>
      </c>
      <c r="I78" s="34">
        <v>3487320</v>
      </c>
      <c r="J78" s="30">
        <v>3811864</v>
      </c>
      <c r="K78" s="31">
        <v>4081364</v>
      </c>
    </row>
    <row r="79" spans="1:11" ht="13.5" x14ac:dyDescent="0.25">
      <c r="A79" s="35" t="s">
        <v>36</v>
      </c>
      <c r="B79" s="13" t="s">
        <v>37</v>
      </c>
      <c r="C79" s="36"/>
      <c r="D79" s="36"/>
      <c r="E79" s="54">
        <v>25.1</v>
      </c>
      <c r="F79" s="60">
        <v>41.1</v>
      </c>
      <c r="G79" s="36">
        <v>-100</v>
      </c>
      <c r="H79" s="54"/>
      <c r="I79" s="40">
        <v>18.600000000000001</v>
      </c>
      <c r="J79" s="36">
        <v>9.3000000000000007</v>
      </c>
      <c r="K79" s="54">
        <v>7.1</v>
      </c>
    </row>
    <row r="80" spans="1:11" ht="13.5" x14ac:dyDescent="0.25">
      <c r="A80" s="46" t="s">
        <v>57</v>
      </c>
      <c r="B80" s="61"/>
      <c r="C80" s="48"/>
      <c r="D80" s="48">
        <v>2398028</v>
      </c>
      <c r="E80" s="62">
        <v>3143266</v>
      </c>
      <c r="F80" s="63">
        <v>4329547</v>
      </c>
      <c r="G80" s="48"/>
      <c r="H80" s="62">
        <v>3884074</v>
      </c>
      <c r="I80" s="63">
        <v>4994154</v>
      </c>
      <c r="J80" s="48">
        <v>4998880</v>
      </c>
      <c r="K80" s="62">
        <v>5379980</v>
      </c>
    </row>
    <row r="81" spans="1:11" ht="13.5" x14ac:dyDescent="0.25">
      <c r="A81" s="29" t="s">
        <v>58</v>
      </c>
      <c r="B81" s="64"/>
      <c r="C81" s="65">
        <v>1024256536</v>
      </c>
      <c r="D81" s="65">
        <v>1462665115</v>
      </c>
      <c r="E81" s="66">
        <v>1774388098</v>
      </c>
      <c r="F81" s="67">
        <v>2194927352</v>
      </c>
      <c r="G81" s="65">
        <v>1808557085</v>
      </c>
      <c r="H81" s="66">
        <v>2002413438</v>
      </c>
      <c r="I81" s="67">
        <v>2627441296</v>
      </c>
      <c r="J81" s="65">
        <v>2785013405</v>
      </c>
      <c r="K81" s="66">
        <v>2996685241</v>
      </c>
    </row>
    <row r="82" spans="1:11" ht="13.5" x14ac:dyDescent="0.25">
      <c r="A82" s="68" t="s">
        <v>36</v>
      </c>
      <c r="B82" s="69" t="s">
        <v>37</v>
      </c>
      <c r="C82" s="70"/>
      <c r="D82" s="70">
        <v>42.8</v>
      </c>
      <c r="E82" s="71">
        <v>21.3</v>
      </c>
      <c r="F82" s="72">
        <v>23.7</v>
      </c>
      <c r="G82" s="70">
        <v>-17.600000000000001</v>
      </c>
      <c r="H82" s="71">
        <v>10.7</v>
      </c>
      <c r="I82" s="72">
        <v>31.2</v>
      </c>
      <c r="J82" s="70">
        <v>6</v>
      </c>
      <c r="K82" s="71">
        <v>7.6</v>
      </c>
    </row>
    <row r="83" spans="1:11" ht="13.5" x14ac:dyDescent="0.25">
      <c r="A83" s="73" t="s">
        <v>59</v>
      </c>
      <c r="B83" s="74" t="s">
        <v>60</v>
      </c>
      <c r="C83" s="75">
        <v>874234522</v>
      </c>
      <c r="D83" s="75">
        <v>1284769637</v>
      </c>
      <c r="E83" s="76">
        <v>1580662192</v>
      </c>
      <c r="F83" s="77">
        <v>1953704776</v>
      </c>
      <c r="G83" s="75">
        <v>1588010886</v>
      </c>
      <c r="H83" s="76">
        <v>1773000985</v>
      </c>
      <c r="I83" s="77">
        <v>2372674319</v>
      </c>
      <c r="J83" s="75">
        <v>2511838981</v>
      </c>
      <c r="K83" s="76">
        <v>2703985595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16384" width="9.140625" style="1"/>
  </cols>
  <sheetData>
    <row r="1" spans="1:11" ht="18" customHeight="1" x14ac:dyDescent="0.25">
      <c r="A1" s="97" t="s">
        <v>79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86879553</v>
      </c>
      <c r="D6" s="20">
        <v>92787282</v>
      </c>
      <c r="E6" s="21">
        <v>91777333</v>
      </c>
      <c r="F6" s="26">
        <v>114814589</v>
      </c>
      <c r="G6" s="27">
        <v>85221750</v>
      </c>
      <c r="H6" s="28">
        <v>83712573</v>
      </c>
      <c r="I6" s="24">
        <v>123332504</v>
      </c>
      <c r="J6" s="20">
        <v>128160559</v>
      </c>
      <c r="K6" s="21">
        <v>137962813</v>
      </c>
    </row>
    <row r="7" spans="1:11" ht="13.5" x14ac:dyDescent="0.25">
      <c r="A7" s="25" t="s">
        <v>28</v>
      </c>
      <c r="B7" s="13"/>
      <c r="C7" s="20">
        <v>9418626</v>
      </c>
      <c r="D7" s="20">
        <v>11556147</v>
      </c>
      <c r="E7" s="21">
        <v>13071802</v>
      </c>
      <c r="F7" s="26">
        <v>13516743</v>
      </c>
      <c r="G7" s="27">
        <v>11271352</v>
      </c>
      <c r="H7" s="28">
        <v>10417020</v>
      </c>
      <c r="I7" s="24">
        <v>14298886</v>
      </c>
      <c r="J7" s="20">
        <v>13268634</v>
      </c>
      <c r="K7" s="21">
        <v>16600168</v>
      </c>
    </row>
    <row r="8" spans="1:11" ht="13.5" x14ac:dyDescent="0.25">
      <c r="A8" s="25" t="s">
        <v>29</v>
      </c>
      <c r="B8" s="13"/>
      <c r="C8" s="20">
        <v>2104286</v>
      </c>
      <c r="D8" s="20">
        <v>2926364</v>
      </c>
      <c r="E8" s="21">
        <v>3523810</v>
      </c>
      <c r="F8" s="26">
        <v>4921914</v>
      </c>
      <c r="G8" s="27">
        <v>4402733</v>
      </c>
      <c r="H8" s="28">
        <v>4282426</v>
      </c>
      <c r="I8" s="24">
        <v>6494610</v>
      </c>
      <c r="J8" s="20">
        <v>4031332</v>
      </c>
      <c r="K8" s="21">
        <v>4398736</v>
      </c>
    </row>
    <row r="9" spans="1:11" ht="13.5" x14ac:dyDescent="0.25">
      <c r="A9" s="25" t="s">
        <v>30</v>
      </c>
      <c r="B9" s="13"/>
      <c r="C9" s="20">
        <v>20072152</v>
      </c>
      <c r="D9" s="20">
        <v>24322117</v>
      </c>
      <c r="E9" s="21">
        <v>26008474</v>
      </c>
      <c r="F9" s="26">
        <v>33490458</v>
      </c>
      <c r="G9" s="27">
        <v>26559074</v>
      </c>
      <c r="H9" s="28">
        <v>24968705</v>
      </c>
      <c r="I9" s="24">
        <v>32976632</v>
      </c>
      <c r="J9" s="20">
        <v>31534806</v>
      </c>
      <c r="K9" s="21">
        <v>34009284</v>
      </c>
    </row>
    <row r="10" spans="1:11" ht="13.5" x14ac:dyDescent="0.25">
      <c r="A10" s="25" t="s">
        <v>31</v>
      </c>
      <c r="B10" s="13"/>
      <c r="C10" s="20">
        <v>1432199</v>
      </c>
      <c r="D10" s="20">
        <v>2258057</v>
      </c>
      <c r="E10" s="21">
        <v>1825668</v>
      </c>
      <c r="F10" s="26">
        <v>4851655</v>
      </c>
      <c r="G10" s="27">
        <v>5068743</v>
      </c>
      <c r="H10" s="28">
        <v>3434325</v>
      </c>
      <c r="I10" s="24">
        <v>5863836</v>
      </c>
      <c r="J10" s="20">
        <v>4709559</v>
      </c>
      <c r="K10" s="21">
        <v>5099737</v>
      </c>
    </row>
    <row r="11" spans="1:11" ht="13.5" x14ac:dyDescent="0.25">
      <c r="A11" s="25" t="s">
        <v>32</v>
      </c>
      <c r="B11" s="13"/>
      <c r="C11" s="20">
        <v>25497</v>
      </c>
      <c r="D11" s="20">
        <v>234000</v>
      </c>
      <c r="E11" s="21"/>
      <c r="F11" s="26">
        <v>234000</v>
      </c>
      <c r="G11" s="27"/>
      <c r="H11" s="28"/>
      <c r="I11" s="24">
        <v>252720</v>
      </c>
      <c r="J11" s="20">
        <v>272900</v>
      </c>
      <c r="K11" s="21">
        <v>294700</v>
      </c>
    </row>
    <row r="12" spans="1:11" ht="13.5" x14ac:dyDescent="0.25">
      <c r="A12" s="25" t="s">
        <v>33</v>
      </c>
      <c r="B12" s="13"/>
      <c r="C12" s="20">
        <v>1643332</v>
      </c>
      <c r="D12" s="20">
        <v>1263980</v>
      </c>
      <c r="E12" s="21">
        <v>1826406</v>
      </c>
      <c r="F12" s="26">
        <v>3184146</v>
      </c>
      <c r="G12" s="27">
        <v>2993949</v>
      </c>
      <c r="H12" s="28">
        <v>2894401</v>
      </c>
      <c r="I12" s="24">
        <v>2384911</v>
      </c>
      <c r="J12" s="20">
        <v>2524149</v>
      </c>
      <c r="K12" s="21">
        <v>2667330</v>
      </c>
    </row>
    <row r="13" spans="1:11" ht="13.5" x14ac:dyDescent="0.25">
      <c r="A13" s="25" t="s">
        <v>34</v>
      </c>
      <c r="B13" s="13"/>
      <c r="C13" s="20"/>
      <c r="D13" s="20"/>
      <c r="E13" s="21"/>
      <c r="F13" s="26"/>
      <c r="G13" s="27"/>
      <c r="H13" s="28"/>
      <c r="I13" s="24"/>
      <c r="J13" s="20"/>
      <c r="K13" s="21"/>
    </row>
    <row r="14" spans="1:11" ht="13.5" x14ac:dyDescent="0.25">
      <c r="A14" s="29" t="s">
        <v>35</v>
      </c>
      <c r="B14" s="13"/>
      <c r="C14" s="30">
        <v>121575645</v>
      </c>
      <c r="D14" s="30">
        <v>135347947</v>
      </c>
      <c r="E14" s="31">
        <v>138033492</v>
      </c>
      <c r="F14" s="32">
        <v>175013506</v>
      </c>
      <c r="G14" s="30">
        <v>135517600</v>
      </c>
      <c r="H14" s="33">
        <v>129709450</v>
      </c>
      <c r="I14" s="34">
        <v>185604101</v>
      </c>
      <c r="J14" s="30">
        <v>184501938</v>
      </c>
      <c r="K14" s="31">
        <v>201032769</v>
      </c>
    </row>
    <row r="15" spans="1:11" ht="13.5" x14ac:dyDescent="0.25">
      <c r="A15" s="35" t="s">
        <v>36</v>
      </c>
      <c r="B15" s="13" t="s">
        <v>37</v>
      </c>
      <c r="C15" s="36"/>
      <c r="D15" s="36">
        <v>11.3</v>
      </c>
      <c r="E15" s="37">
        <v>2</v>
      </c>
      <c r="F15" s="38">
        <v>26.8</v>
      </c>
      <c r="G15" s="36">
        <v>-22.6</v>
      </c>
      <c r="H15" s="39">
        <v>-4.3</v>
      </c>
      <c r="I15" s="40">
        <v>43.1</v>
      </c>
      <c r="J15" s="36">
        <v>-0.6</v>
      </c>
      <c r="K15" s="37">
        <v>9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31520079</v>
      </c>
      <c r="D17" s="20">
        <v>41898171</v>
      </c>
      <c r="E17" s="21">
        <v>46346203</v>
      </c>
      <c r="F17" s="26">
        <v>67604036</v>
      </c>
      <c r="G17" s="27">
        <v>55663039</v>
      </c>
      <c r="H17" s="28">
        <v>49614354</v>
      </c>
      <c r="I17" s="24">
        <v>75649085</v>
      </c>
      <c r="J17" s="20">
        <v>69026571</v>
      </c>
      <c r="K17" s="21">
        <v>74112280</v>
      </c>
    </row>
    <row r="18" spans="1:11" ht="13.5" x14ac:dyDescent="0.25">
      <c r="A18" s="25" t="s">
        <v>28</v>
      </c>
      <c r="B18" s="13"/>
      <c r="C18" s="20">
        <v>2542173</v>
      </c>
      <c r="D18" s="20">
        <v>4039733</v>
      </c>
      <c r="E18" s="21">
        <v>4718934</v>
      </c>
      <c r="F18" s="26">
        <v>6515342</v>
      </c>
      <c r="G18" s="27">
        <v>4655122</v>
      </c>
      <c r="H18" s="28">
        <v>4531662</v>
      </c>
      <c r="I18" s="24">
        <v>7121573</v>
      </c>
      <c r="J18" s="20">
        <v>6044636</v>
      </c>
      <c r="K18" s="21">
        <v>6481749</v>
      </c>
    </row>
    <row r="19" spans="1:11" ht="13.5" x14ac:dyDescent="0.25">
      <c r="A19" s="25" t="s">
        <v>29</v>
      </c>
      <c r="B19" s="13"/>
      <c r="C19" s="20">
        <v>451776</v>
      </c>
      <c r="D19" s="20">
        <v>1120141</v>
      </c>
      <c r="E19" s="21">
        <v>1438228</v>
      </c>
      <c r="F19" s="26">
        <v>1661258</v>
      </c>
      <c r="G19" s="27">
        <v>1296100</v>
      </c>
      <c r="H19" s="28">
        <v>1164427</v>
      </c>
      <c r="I19" s="24">
        <v>1855086</v>
      </c>
      <c r="J19" s="20">
        <v>1481113</v>
      </c>
      <c r="K19" s="21">
        <v>1598289</v>
      </c>
    </row>
    <row r="20" spans="1:11" ht="13.5" x14ac:dyDescent="0.25">
      <c r="A20" s="25" t="s">
        <v>30</v>
      </c>
      <c r="B20" s="13"/>
      <c r="C20" s="20">
        <v>4288797</v>
      </c>
      <c r="D20" s="20">
        <v>5340785</v>
      </c>
      <c r="E20" s="21">
        <v>6445169</v>
      </c>
      <c r="F20" s="26">
        <v>8842376</v>
      </c>
      <c r="G20" s="27">
        <v>7246150</v>
      </c>
      <c r="H20" s="28">
        <v>6521591</v>
      </c>
      <c r="I20" s="24">
        <v>8689519</v>
      </c>
      <c r="J20" s="20">
        <v>7545498</v>
      </c>
      <c r="K20" s="21">
        <v>8137889</v>
      </c>
    </row>
    <row r="21" spans="1:11" ht="13.5" x14ac:dyDescent="0.25">
      <c r="A21" s="25" t="s">
        <v>31</v>
      </c>
      <c r="B21" s="13"/>
      <c r="C21" s="20">
        <v>60000</v>
      </c>
      <c r="D21" s="20">
        <v>78200</v>
      </c>
      <c r="E21" s="21">
        <v>128678</v>
      </c>
      <c r="F21" s="26">
        <v>160780</v>
      </c>
      <c r="G21" s="27">
        <v>211089</v>
      </c>
      <c r="H21" s="28">
        <v>195709</v>
      </c>
      <c r="I21" s="24">
        <v>283753</v>
      </c>
      <c r="J21" s="20">
        <v>295431</v>
      </c>
      <c r="K21" s="21">
        <v>319935</v>
      </c>
    </row>
    <row r="22" spans="1:11" ht="13.5" x14ac:dyDescent="0.25">
      <c r="A22" s="25" t="s">
        <v>32</v>
      </c>
      <c r="B22" s="13"/>
      <c r="C22" s="20"/>
      <c r="D22" s="20"/>
      <c r="E22" s="21">
        <v>64856</v>
      </c>
      <c r="F22" s="26">
        <v>717831</v>
      </c>
      <c r="G22" s="27">
        <v>717509</v>
      </c>
      <c r="H22" s="28">
        <v>741090</v>
      </c>
      <c r="I22" s="24">
        <v>776696</v>
      </c>
      <c r="J22" s="20">
        <v>865682</v>
      </c>
      <c r="K22" s="21">
        <v>964928</v>
      </c>
    </row>
    <row r="23" spans="1:11" ht="13.5" x14ac:dyDescent="0.25">
      <c r="A23" s="25" t="s">
        <v>40</v>
      </c>
      <c r="B23" s="13"/>
      <c r="C23" s="20">
        <v>2361355</v>
      </c>
      <c r="D23" s="20">
        <v>2087304</v>
      </c>
      <c r="E23" s="21">
        <v>2211948</v>
      </c>
      <c r="F23" s="26">
        <v>4071285</v>
      </c>
      <c r="G23" s="27">
        <v>3410878</v>
      </c>
      <c r="H23" s="28">
        <v>3546491</v>
      </c>
      <c r="I23" s="24">
        <v>5825371</v>
      </c>
      <c r="J23" s="20">
        <v>4860592</v>
      </c>
      <c r="K23" s="21">
        <v>5221086</v>
      </c>
    </row>
    <row r="24" spans="1:11" ht="13.5" x14ac:dyDescent="0.25">
      <c r="A24" s="25" t="s">
        <v>33</v>
      </c>
      <c r="B24" s="13"/>
      <c r="C24" s="20">
        <v>1957179</v>
      </c>
      <c r="D24" s="20">
        <v>1899185</v>
      </c>
      <c r="E24" s="21">
        <v>2351416</v>
      </c>
      <c r="F24" s="26">
        <v>2182687</v>
      </c>
      <c r="G24" s="27">
        <v>1380634</v>
      </c>
      <c r="H24" s="28">
        <v>2329537</v>
      </c>
      <c r="I24" s="24">
        <v>2186088</v>
      </c>
      <c r="J24" s="20">
        <v>2246242</v>
      </c>
      <c r="K24" s="21">
        <v>2398913</v>
      </c>
    </row>
    <row r="25" spans="1:11" ht="13.5" x14ac:dyDescent="0.25">
      <c r="A25" s="25" t="s">
        <v>34</v>
      </c>
      <c r="B25" s="13"/>
      <c r="C25" s="20">
        <v>6916</v>
      </c>
      <c r="D25" s="20"/>
      <c r="E25" s="21">
        <v>1435960</v>
      </c>
      <c r="F25" s="26">
        <v>41724</v>
      </c>
      <c r="G25" s="27">
        <v>41724</v>
      </c>
      <c r="H25" s="28">
        <v>41724</v>
      </c>
      <c r="I25" s="24">
        <v>16409</v>
      </c>
      <c r="J25" s="20">
        <v>17230</v>
      </c>
      <c r="K25" s="21">
        <v>18091</v>
      </c>
    </row>
    <row r="26" spans="1:11" ht="13.5" x14ac:dyDescent="0.25">
      <c r="A26" s="29" t="s">
        <v>41</v>
      </c>
      <c r="B26" s="13"/>
      <c r="C26" s="30">
        <v>43188275</v>
      </c>
      <c r="D26" s="30">
        <v>56463519</v>
      </c>
      <c r="E26" s="31">
        <v>65141394</v>
      </c>
      <c r="F26" s="32">
        <v>91797319</v>
      </c>
      <c r="G26" s="30">
        <v>74622245</v>
      </c>
      <c r="H26" s="33">
        <v>68686584</v>
      </c>
      <c r="I26" s="34">
        <v>102403581</v>
      </c>
      <c r="J26" s="30">
        <v>92382997</v>
      </c>
      <c r="K26" s="31">
        <v>99253158</v>
      </c>
    </row>
    <row r="27" spans="1:11" ht="13.5" x14ac:dyDescent="0.25">
      <c r="A27" s="35" t="s">
        <v>36</v>
      </c>
      <c r="B27" s="13" t="s">
        <v>37</v>
      </c>
      <c r="C27" s="36"/>
      <c r="D27" s="36">
        <v>30.7</v>
      </c>
      <c r="E27" s="37">
        <v>15.4</v>
      </c>
      <c r="F27" s="38">
        <v>40.9</v>
      </c>
      <c r="G27" s="36">
        <v>-18.7</v>
      </c>
      <c r="H27" s="39">
        <v>-8</v>
      </c>
      <c r="I27" s="40">
        <v>49.1</v>
      </c>
      <c r="J27" s="36">
        <v>-9.8000000000000007</v>
      </c>
      <c r="K27" s="37">
        <v>7.4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728435321</v>
      </c>
      <c r="D29" s="20">
        <v>770769600</v>
      </c>
      <c r="E29" s="21">
        <v>941199963</v>
      </c>
      <c r="F29" s="26">
        <v>1256770634</v>
      </c>
      <c r="G29" s="27">
        <v>1062278774</v>
      </c>
      <c r="H29" s="28">
        <v>927779386</v>
      </c>
      <c r="I29" s="24">
        <v>1414775058</v>
      </c>
      <c r="J29" s="20">
        <v>1437395084</v>
      </c>
      <c r="K29" s="21">
        <v>1543114444</v>
      </c>
    </row>
    <row r="30" spans="1:11" ht="13.5" x14ac:dyDescent="0.25">
      <c r="A30" s="25" t="s">
        <v>28</v>
      </c>
      <c r="B30" s="13"/>
      <c r="C30" s="20">
        <v>141670866</v>
      </c>
      <c r="D30" s="20">
        <v>149089325</v>
      </c>
      <c r="E30" s="21">
        <v>187046693</v>
      </c>
      <c r="F30" s="26">
        <v>254703923</v>
      </c>
      <c r="G30" s="27">
        <v>215213668</v>
      </c>
      <c r="H30" s="28">
        <v>189984405</v>
      </c>
      <c r="I30" s="24">
        <v>288744939</v>
      </c>
      <c r="J30" s="20">
        <v>296303858</v>
      </c>
      <c r="K30" s="21">
        <v>316972234</v>
      </c>
    </row>
    <row r="31" spans="1:11" ht="13.5" x14ac:dyDescent="0.25">
      <c r="A31" s="25" t="s">
        <v>29</v>
      </c>
      <c r="B31" s="13"/>
      <c r="C31" s="20">
        <v>39741250</v>
      </c>
      <c r="D31" s="20">
        <v>51740874</v>
      </c>
      <c r="E31" s="21">
        <v>66124087</v>
      </c>
      <c r="F31" s="26">
        <v>94646868</v>
      </c>
      <c r="G31" s="27">
        <v>67776241</v>
      </c>
      <c r="H31" s="28">
        <v>57304377</v>
      </c>
      <c r="I31" s="24">
        <v>121996783</v>
      </c>
      <c r="J31" s="20">
        <v>125157704</v>
      </c>
      <c r="K31" s="21">
        <v>135444540</v>
      </c>
    </row>
    <row r="32" spans="1:11" ht="13.5" x14ac:dyDescent="0.25">
      <c r="A32" s="25" t="s">
        <v>30</v>
      </c>
      <c r="B32" s="13"/>
      <c r="C32" s="20">
        <v>34808417</v>
      </c>
      <c r="D32" s="20">
        <v>44549635</v>
      </c>
      <c r="E32" s="21">
        <v>122830981</v>
      </c>
      <c r="F32" s="26">
        <v>60494235</v>
      </c>
      <c r="G32" s="27">
        <v>41160257</v>
      </c>
      <c r="H32" s="28">
        <v>38099282</v>
      </c>
      <c r="I32" s="24">
        <v>66044330</v>
      </c>
      <c r="J32" s="20">
        <v>65534239</v>
      </c>
      <c r="K32" s="21">
        <v>74493657</v>
      </c>
    </row>
    <row r="33" spans="1:11" ht="13.5" x14ac:dyDescent="0.25">
      <c r="A33" s="25" t="s">
        <v>31</v>
      </c>
      <c r="B33" s="13"/>
      <c r="C33" s="20">
        <v>17675282</v>
      </c>
      <c r="D33" s="20">
        <v>6187861</v>
      </c>
      <c r="E33" s="21">
        <v>6214427</v>
      </c>
      <c r="F33" s="26">
        <v>3525313</v>
      </c>
      <c r="G33" s="27">
        <v>3401141</v>
      </c>
      <c r="H33" s="28">
        <v>2540429</v>
      </c>
      <c r="I33" s="24">
        <v>8041908</v>
      </c>
      <c r="J33" s="20">
        <v>8653675</v>
      </c>
      <c r="K33" s="21">
        <v>9321217</v>
      </c>
    </row>
    <row r="34" spans="1:11" ht="13.5" x14ac:dyDescent="0.25">
      <c r="A34" s="25" t="s">
        <v>32</v>
      </c>
      <c r="B34" s="13"/>
      <c r="C34" s="20">
        <v>8403585</v>
      </c>
      <c r="D34" s="20">
        <v>20738738</v>
      </c>
      <c r="E34" s="21">
        <v>23560277</v>
      </c>
      <c r="F34" s="26">
        <v>14654482</v>
      </c>
      <c r="G34" s="27">
        <v>11503833</v>
      </c>
      <c r="H34" s="28">
        <v>8679596</v>
      </c>
      <c r="I34" s="24">
        <v>23191414</v>
      </c>
      <c r="J34" s="20">
        <v>23090232</v>
      </c>
      <c r="K34" s="21">
        <v>25071779</v>
      </c>
    </row>
    <row r="35" spans="1:11" ht="13.5" x14ac:dyDescent="0.25">
      <c r="A35" s="25" t="s">
        <v>44</v>
      </c>
      <c r="B35" s="13"/>
      <c r="C35" s="20">
        <v>27897658</v>
      </c>
      <c r="D35" s="20">
        <v>67223947</v>
      </c>
      <c r="E35" s="21">
        <v>83424703</v>
      </c>
      <c r="F35" s="26">
        <v>68224689</v>
      </c>
      <c r="G35" s="27">
        <v>72060639</v>
      </c>
      <c r="H35" s="28">
        <v>76601854</v>
      </c>
      <c r="I35" s="24">
        <v>73222826</v>
      </c>
      <c r="J35" s="20">
        <v>66279762</v>
      </c>
      <c r="K35" s="21">
        <v>71239608</v>
      </c>
    </row>
    <row r="36" spans="1:11" ht="13.5" x14ac:dyDescent="0.25">
      <c r="A36" s="25" t="s">
        <v>40</v>
      </c>
      <c r="B36" s="13"/>
      <c r="C36" s="20">
        <v>7395976</v>
      </c>
      <c r="D36" s="20">
        <v>7788315</v>
      </c>
      <c r="E36" s="21">
        <v>12314511</v>
      </c>
      <c r="F36" s="26">
        <v>22397843</v>
      </c>
      <c r="G36" s="27">
        <v>19204808</v>
      </c>
      <c r="H36" s="28">
        <v>9324864</v>
      </c>
      <c r="I36" s="24">
        <v>29758066</v>
      </c>
      <c r="J36" s="20">
        <v>23615843</v>
      </c>
      <c r="K36" s="21">
        <v>25757862</v>
      </c>
    </row>
    <row r="37" spans="1:11" ht="13.5" x14ac:dyDescent="0.25">
      <c r="A37" s="25" t="s">
        <v>33</v>
      </c>
      <c r="B37" s="13"/>
      <c r="C37" s="20">
        <v>31307993</v>
      </c>
      <c r="D37" s="20">
        <v>40382618</v>
      </c>
      <c r="E37" s="21">
        <v>74660689</v>
      </c>
      <c r="F37" s="26">
        <v>79659137</v>
      </c>
      <c r="G37" s="27">
        <v>49448701</v>
      </c>
      <c r="H37" s="28">
        <v>71854671</v>
      </c>
      <c r="I37" s="24">
        <v>84878967</v>
      </c>
      <c r="J37" s="20">
        <v>90404720</v>
      </c>
      <c r="K37" s="21">
        <v>96866297</v>
      </c>
    </row>
    <row r="38" spans="1:11" ht="13.5" x14ac:dyDescent="0.25">
      <c r="A38" s="25" t="s">
        <v>34</v>
      </c>
      <c r="B38" s="13"/>
      <c r="C38" s="41">
        <v>17154164</v>
      </c>
      <c r="D38" s="41">
        <v>23188407</v>
      </c>
      <c r="E38" s="42">
        <v>29193534</v>
      </c>
      <c r="F38" s="43">
        <v>25317681</v>
      </c>
      <c r="G38" s="41">
        <v>26664134</v>
      </c>
      <c r="H38" s="44">
        <v>1464831</v>
      </c>
      <c r="I38" s="45">
        <v>26283067</v>
      </c>
      <c r="J38" s="41">
        <v>28493433</v>
      </c>
      <c r="K38" s="42">
        <v>30820203</v>
      </c>
    </row>
    <row r="39" spans="1:11" ht="13.5" x14ac:dyDescent="0.25">
      <c r="A39" s="29" t="s">
        <v>45</v>
      </c>
      <c r="B39" s="13"/>
      <c r="C39" s="30">
        <v>1054490512</v>
      </c>
      <c r="D39" s="30">
        <v>1181659318</v>
      </c>
      <c r="E39" s="31">
        <v>1546569863</v>
      </c>
      <c r="F39" s="32">
        <v>1880394806</v>
      </c>
      <c r="G39" s="30">
        <v>1568712196</v>
      </c>
      <c r="H39" s="33">
        <v>1383633696</v>
      </c>
      <c r="I39" s="34">
        <v>2136937359</v>
      </c>
      <c r="J39" s="30">
        <v>2164928549</v>
      </c>
      <c r="K39" s="31">
        <v>2329101842</v>
      </c>
    </row>
    <row r="40" spans="1:11" ht="13.5" x14ac:dyDescent="0.25">
      <c r="A40" s="35" t="s">
        <v>36</v>
      </c>
      <c r="B40" s="13" t="s">
        <v>37</v>
      </c>
      <c r="C40" s="36"/>
      <c r="D40" s="36">
        <v>12.1</v>
      </c>
      <c r="E40" s="37">
        <v>30.9</v>
      </c>
      <c r="F40" s="38">
        <v>21.6</v>
      </c>
      <c r="G40" s="36">
        <v>-16.600000000000001</v>
      </c>
      <c r="H40" s="39">
        <v>-11.8</v>
      </c>
      <c r="I40" s="40">
        <v>54.4</v>
      </c>
      <c r="J40" s="36">
        <v>1.3</v>
      </c>
      <c r="K40" s="37">
        <v>7.6</v>
      </c>
    </row>
    <row r="41" spans="1:11" ht="13.5" x14ac:dyDescent="0.25">
      <c r="A41" s="46" t="s">
        <v>46</v>
      </c>
      <c r="B41" s="47"/>
      <c r="C41" s="48">
        <v>1219254432</v>
      </c>
      <c r="D41" s="48">
        <v>1373470785</v>
      </c>
      <c r="E41" s="49">
        <v>1749744749</v>
      </c>
      <c r="F41" s="50">
        <v>2147205631</v>
      </c>
      <c r="G41" s="48">
        <v>1778852042</v>
      </c>
      <c r="H41" s="51">
        <v>1582029731</v>
      </c>
      <c r="I41" s="52">
        <v>2424945040</v>
      </c>
      <c r="J41" s="48">
        <v>2441813483</v>
      </c>
      <c r="K41" s="49">
        <v>2629387770</v>
      </c>
    </row>
    <row r="42" spans="1:11" ht="13.5" x14ac:dyDescent="0.25">
      <c r="A42" s="35" t="s">
        <v>47</v>
      </c>
      <c r="B42" s="13" t="s">
        <v>37</v>
      </c>
      <c r="C42" s="36"/>
      <c r="D42" s="36">
        <v>12.6</v>
      </c>
      <c r="E42" s="37">
        <v>27.4</v>
      </c>
      <c r="F42" s="38">
        <v>22.7</v>
      </c>
      <c r="G42" s="36">
        <v>-17.2</v>
      </c>
      <c r="H42" s="39">
        <v>-11.1</v>
      </c>
      <c r="I42" s="40">
        <v>53.3</v>
      </c>
      <c r="J42" s="36">
        <v>0.7</v>
      </c>
      <c r="K42" s="37">
        <v>7.7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/>
      <c r="E44" s="21"/>
      <c r="F44" s="26"/>
      <c r="G44" s="27"/>
      <c r="H44" s="28"/>
      <c r="I44" s="24"/>
      <c r="J44" s="20"/>
      <c r="K44" s="21"/>
    </row>
    <row r="45" spans="1:11" ht="13.5" x14ac:dyDescent="0.25">
      <c r="A45" s="25" t="s">
        <v>28</v>
      </c>
      <c r="B45" s="13"/>
      <c r="C45" s="20"/>
      <c r="D45" s="20"/>
      <c r="E45" s="21"/>
      <c r="F45" s="26"/>
      <c r="G45" s="27"/>
      <c r="H45" s="28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26"/>
      <c r="G46" s="27"/>
      <c r="H46" s="28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26"/>
      <c r="G47" s="27"/>
      <c r="H47" s="28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26"/>
      <c r="G48" s="27"/>
      <c r="H48" s="28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26"/>
      <c r="G49" s="27"/>
      <c r="H49" s="28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26"/>
      <c r="G50" s="27"/>
      <c r="H50" s="28"/>
      <c r="I50" s="24"/>
      <c r="J50" s="20"/>
      <c r="K50" s="21"/>
    </row>
    <row r="51" spans="1:11" ht="13.5" x14ac:dyDescent="0.25">
      <c r="A51" s="25" t="s">
        <v>51</v>
      </c>
      <c r="B51" s="13"/>
      <c r="C51" s="20"/>
      <c r="D51" s="20"/>
      <c r="E51" s="21"/>
      <c r="F51" s="26"/>
      <c r="G51" s="27"/>
      <c r="H51" s="28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26"/>
      <c r="G52" s="27"/>
      <c r="H52" s="28"/>
      <c r="I52" s="24"/>
      <c r="J52" s="20"/>
      <c r="K52" s="21"/>
    </row>
    <row r="53" spans="1:11" ht="13.5" x14ac:dyDescent="0.25">
      <c r="A53" s="29" t="s">
        <v>52</v>
      </c>
      <c r="B53" s="13"/>
      <c r="C53" s="30"/>
      <c r="D53" s="30"/>
      <c r="E53" s="31"/>
      <c r="F53" s="32"/>
      <c r="G53" s="30"/>
      <c r="H53" s="33"/>
      <c r="I53" s="34"/>
      <c r="J53" s="30"/>
      <c r="K53" s="31"/>
    </row>
    <row r="54" spans="1:11" ht="13.5" x14ac:dyDescent="0.25">
      <c r="A54" s="35" t="s">
        <v>36</v>
      </c>
      <c r="B54" s="13" t="s">
        <v>37</v>
      </c>
      <c r="C54" s="36"/>
      <c r="D54" s="36"/>
      <c r="E54" s="54"/>
      <c r="F54" s="40"/>
      <c r="G54" s="36"/>
      <c r="H54" s="39"/>
      <c r="I54" s="40"/>
      <c r="J54" s="36"/>
      <c r="K54" s="54"/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/>
      <c r="E56" s="21"/>
      <c r="F56" s="26"/>
      <c r="G56" s="27"/>
      <c r="H56" s="28"/>
      <c r="I56" s="24"/>
      <c r="J56" s="20"/>
      <c r="K56" s="21"/>
    </row>
    <row r="57" spans="1:11" ht="13.5" x14ac:dyDescent="0.25">
      <c r="A57" s="25" t="s">
        <v>28</v>
      </c>
      <c r="B57" s="13"/>
      <c r="C57" s="20"/>
      <c r="D57" s="20"/>
      <c r="E57" s="21"/>
      <c r="F57" s="26"/>
      <c r="G57" s="27"/>
      <c r="H57" s="28"/>
      <c r="I57" s="24"/>
      <c r="J57" s="20"/>
      <c r="K57" s="21"/>
    </row>
    <row r="58" spans="1:11" ht="13.5" x14ac:dyDescent="0.25">
      <c r="A58" s="25" t="s">
        <v>29</v>
      </c>
      <c r="B58" s="13"/>
      <c r="C58" s="20"/>
      <c r="D58" s="20"/>
      <c r="E58" s="21"/>
      <c r="F58" s="26"/>
      <c r="G58" s="27"/>
      <c r="H58" s="28"/>
      <c r="I58" s="24"/>
      <c r="J58" s="20"/>
      <c r="K58" s="21"/>
    </row>
    <row r="59" spans="1:11" ht="13.5" x14ac:dyDescent="0.25">
      <c r="A59" s="25" t="s">
        <v>30</v>
      </c>
      <c r="B59" s="13"/>
      <c r="C59" s="20"/>
      <c r="D59" s="20"/>
      <c r="E59" s="21"/>
      <c r="F59" s="26"/>
      <c r="G59" s="27"/>
      <c r="H59" s="28"/>
      <c r="I59" s="24"/>
      <c r="J59" s="20"/>
      <c r="K59" s="21"/>
    </row>
    <row r="60" spans="1:11" ht="13.5" x14ac:dyDescent="0.25">
      <c r="A60" s="25" t="s">
        <v>49</v>
      </c>
      <c r="B60" s="13"/>
      <c r="C60" s="20"/>
      <c r="D60" s="20"/>
      <c r="E60" s="21"/>
      <c r="F60" s="26"/>
      <c r="G60" s="27"/>
      <c r="H60" s="28"/>
      <c r="I60" s="24"/>
      <c r="J60" s="20"/>
      <c r="K60" s="21"/>
    </row>
    <row r="61" spans="1:11" ht="13.5" x14ac:dyDescent="0.25">
      <c r="A61" s="25" t="s">
        <v>32</v>
      </c>
      <c r="B61" s="13"/>
      <c r="C61" s="20"/>
      <c r="D61" s="20"/>
      <c r="E61" s="21"/>
      <c r="F61" s="26"/>
      <c r="G61" s="27"/>
      <c r="H61" s="28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/>
      <c r="E62" s="21"/>
      <c r="F62" s="26"/>
      <c r="G62" s="27"/>
      <c r="H62" s="28"/>
      <c r="I62" s="24"/>
      <c r="J62" s="20"/>
      <c r="K62" s="21"/>
    </row>
    <row r="63" spans="1:11" ht="13.5" x14ac:dyDescent="0.25">
      <c r="A63" s="25" t="s">
        <v>33</v>
      </c>
      <c r="B63" s="13"/>
      <c r="C63" s="20"/>
      <c r="D63" s="20"/>
      <c r="E63" s="21"/>
      <c r="F63" s="26"/>
      <c r="G63" s="27"/>
      <c r="H63" s="28"/>
      <c r="I63" s="24"/>
      <c r="J63" s="20"/>
      <c r="K63" s="21"/>
    </row>
    <row r="64" spans="1:11" ht="13.5" x14ac:dyDescent="0.25">
      <c r="A64" s="25" t="s">
        <v>34</v>
      </c>
      <c r="B64" s="13"/>
      <c r="C64" s="20"/>
      <c r="D64" s="20"/>
      <c r="E64" s="21"/>
      <c r="F64" s="26"/>
      <c r="G64" s="27"/>
      <c r="H64" s="28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/>
      <c r="E65" s="31"/>
      <c r="F65" s="32"/>
      <c r="G65" s="30"/>
      <c r="H65" s="33"/>
      <c r="I65" s="34"/>
      <c r="J65" s="30"/>
      <c r="K65" s="56"/>
    </row>
    <row r="66" spans="1:11" ht="13.5" x14ac:dyDescent="0.25">
      <c r="A66" s="35" t="s">
        <v>36</v>
      </c>
      <c r="B66" s="13" t="s">
        <v>37</v>
      </c>
      <c r="C66" s="36"/>
      <c r="D66" s="36"/>
      <c r="E66" s="37"/>
      <c r="F66" s="38"/>
      <c r="G66" s="36"/>
      <c r="H66" s="39"/>
      <c r="I66" s="40"/>
      <c r="J66" s="36"/>
      <c r="K66" s="37"/>
    </row>
    <row r="67" spans="1:11" ht="13.5" x14ac:dyDescent="0.25">
      <c r="A67" s="53" t="s">
        <v>55</v>
      </c>
      <c r="B67" s="13"/>
      <c r="C67" s="20"/>
      <c r="D67" s="27"/>
      <c r="E67" s="57"/>
      <c r="F67" s="26"/>
      <c r="G67" s="27"/>
      <c r="H67" s="28"/>
      <c r="I67" s="58"/>
      <c r="J67" s="20"/>
      <c r="K67" s="21"/>
    </row>
    <row r="68" spans="1:11" ht="13.5" x14ac:dyDescent="0.25">
      <c r="A68" s="25" t="s">
        <v>43</v>
      </c>
      <c r="B68" s="13"/>
      <c r="C68" s="20"/>
      <c r="D68" s="20"/>
      <c r="E68" s="21"/>
      <c r="F68" s="26"/>
      <c r="G68" s="27"/>
      <c r="H68" s="28"/>
      <c r="I68" s="24"/>
      <c r="J68" s="20"/>
      <c r="K68" s="21"/>
    </row>
    <row r="69" spans="1:11" ht="13.5" x14ac:dyDescent="0.25">
      <c r="A69" s="59" t="s">
        <v>28</v>
      </c>
      <c r="B69" s="13"/>
      <c r="C69" s="20"/>
      <c r="D69" s="20"/>
      <c r="E69" s="21"/>
      <c r="F69" s="26"/>
      <c r="G69" s="27"/>
      <c r="H69" s="28"/>
      <c r="I69" s="24"/>
      <c r="J69" s="20"/>
      <c r="K69" s="21"/>
    </row>
    <row r="70" spans="1:11" ht="13.5" x14ac:dyDescent="0.25">
      <c r="A70" s="25" t="s">
        <v>29</v>
      </c>
      <c r="B70" s="13"/>
      <c r="C70" s="20"/>
      <c r="D70" s="20"/>
      <c r="E70" s="21"/>
      <c r="F70" s="26"/>
      <c r="G70" s="27"/>
      <c r="H70" s="28"/>
      <c r="I70" s="24"/>
      <c r="J70" s="20"/>
      <c r="K70" s="21"/>
    </row>
    <row r="71" spans="1:11" ht="13.5" x14ac:dyDescent="0.25">
      <c r="A71" s="25" t="s">
        <v>30</v>
      </c>
      <c r="B71" s="13"/>
      <c r="C71" s="20"/>
      <c r="D71" s="20"/>
      <c r="E71" s="21"/>
      <c r="F71" s="26"/>
      <c r="G71" s="27"/>
      <c r="H71" s="28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26"/>
      <c r="G72" s="27"/>
      <c r="H72" s="28"/>
      <c r="I72" s="24"/>
      <c r="J72" s="20"/>
      <c r="K72" s="21"/>
    </row>
    <row r="73" spans="1:11" ht="13.5" x14ac:dyDescent="0.25">
      <c r="A73" s="25" t="s">
        <v>32</v>
      </c>
      <c r="B73" s="13"/>
      <c r="C73" s="20"/>
      <c r="D73" s="20"/>
      <c r="E73" s="21"/>
      <c r="F73" s="26"/>
      <c r="G73" s="27"/>
      <c r="H73" s="28"/>
      <c r="I73" s="24"/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26"/>
      <c r="G74" s="27"/>
      <c r="H74" s="28"/>
      <c r="I74" s="24"/>
      <c r="J74" s="20"/>
      <c r="K74" s="21"/>
    </row>
    <row r="75" spans="1:11" ht="13.5" x14ac:dyDescent="0.25">
      <c r="A75" s="25" t="s">
        <v>40</v>
      </c>
      <c r="B75" s="13"/>
      <c r="C75" s="20"/>
      <c r="D75" s="20"/>
      <c r="E75" s="21"/>
      <c r="F75" s="26"/>
      <c r="G75" s="27"/>
      <c r="H75" s="28"/>
      <c r="I75" s="24"/>
      <c r="J75" s="20"/>
      <c r="K75" s="21"/>
    </row>
    <row r="76" spans="1:11" ht="13.5" x14ac:dyDescent="0.25">
      <c r="A76" s="25" t="s">
        <v>33</v>
      </c>
      <c r="B76" s="13"/>
      <c r="C76" s="20"/>
      <c r="D76" s="20"/>
      <c r="E76" s="21"/>
      <c r="F76" s="26"/>
      <c r="G76" s="27"/>
      <c r="H76" s="28"/>
      <c r="I76" s="24"/>
      <c r="J76" s="20"/>
      <c r="K76" s="21"/>
    </row>
    <row r="77" spans="1:11" ht="13.5" x14ac:dyDescent="0.25">
      <c r="A77" s="25" t="s">
        <v>34</v>
      </c>
      <c r="B77" s="13"/>
      <c r="C77" s="20"/>
      <c r="D77" s="20"/>
      <c r="E77" s="21"/>
      <c r="F77" s="26"/>
      <c r="G77" s="27"/>
      <c r="H77" s="28"/>
      <c r="I77" s="24"/>
      <c r="J77" s="20"/>
      <c r="K77" s="21"/>
    </row>
    <row r="78" spans="1:11" ht="13.5" x14ac:dyDescent="0.25">
      <c r="A78" s="29" t="s">
        <v>56</v>
      </c>
      <c r="B78" s="13"/>
      <c r="C78" s="30"/>
      <c r="D78" s="30"/>
      <c r="E78" s="31"/>
      <c r="F78" s="32"/>
      <c r="G78" s="30"/>
      <c r="H78" s="33"/>
      <c r="I78" s="34"/>
      <c r="J78" s="30"/>
      <c r="K78" s="31"/>
    </row>
    <row r="79" spans="1:11" ht="13.5" x14ac:dyDescent="0.25">
      <c r="A79" s="35" t="s">
        <v>36</v>
      </c>
      <c r="B79" s="13" t="s">
        <v>37</v>
      </c>
      <c r="C79" s="36"/>
      <c r="D79" s="36"/>
      <c r="E79" s="54"/>
      <c r="F79" s="60"/>
      <c r="G79" s="36"/>
      <c r="H79" s="54"/>
      <c r="I79" s="40"/>
      <c r="J79" s="36"/>
      <c r="K79" s="54"/>
    </row>
    <row r="80" spans="1:11" ht="13.5" x14ac:dyDescent="0.25">
      <c r="A80" s="46" t="s">
        <v>57</v>
      </c>
      <c r="B80" s="61"/>
      <c r="C80" s="48"/>
      <c r="D80" s="48"/>
      <c r="E80" s="62"/>
      <c r="F80" s="63"/>
      <c r="G80" s="48"/>
      <c r="H80" s="62"/>
      <c r="I80" s="63"/>
      <c r="J80" s="48"/>
      <c r="K80" s="62"/>
    </row>
    <row r="81" spans="1:11" ht="13.5" x14ac:dyDescent="0.25">
      <c r="A81" s="29" t="s">
        <v>58</v>
      </c>
      <c r="B81" s="64"/>
      <c r="C81" s="65">
        <v>1219254432</v>
      </c>
      <c r="D81" s="65">
        <v>1373470785</v>
      </c>
      <c r="E81" s="66">
        <v>1749744749</v>
      </c>
      <c r="F81" s="67">
        <v>2147205631</v>
      </c>
      <c r="G81" s="65">
        <v>1778852042</v>
      </c>
      <c r="H81" s="66">
        <v>1582029731</v>
      </c>
      <c r="I81" s="67">
        <v>2424945040</v>
      </c>
      <c r="J81" s="65">
        <v>2441813483</v>
      </c>
      <c r="K81" s="66">
        <v>2629387770</v>
      </c>
    </row>
    <row r="82" spans="1:11" ht="13.5" x14ac:dyDescent="0.25">
      <c r="A82" s="68" t="s">
        <v>36</v>
      </c>
      <c r="B82" s="69" t="s">
        <v>37</v>
      </c>
      <c r="C82" s="70"/>
      <c r="D82" s="70">
        <v>12.6</v>
      </c>
      <c r="E82" s="71">
        <v>27.4</v>
      </c>
      <c r="F82" s="72">
        <v>22.7</v>
      </c>
      <c r="G82" s="70">
        <v>-17.2</v>
      </c>
      <c r="H82" s="71">
        <v>-11.1</v>
      </c>
      <c r="I82" s="72">
        <v>53.3</v>
      </c>
      <c r="J82" s="70">
        <v>0.7</v>
      </c>
      <c r="K82" s="71">
        <v>7.7</v>
      </c>
    </row>
    <row r="83" spans="1:11" ht="13.5" x14ac:dyDescent="0.25">
      <c r="A83" s="73" t="s">
        <v>59</v>
      </c>
      <c r="B83" s="74" t="s">
        <v>60</v>
      </c>
      <c r="C83" s="75">
        <v>1097678787</v>
      </c>
      <c r="D83" s="75">
        <v>1238122839</v>
      </c>
      <c r="E83" s="76">
        <v>1611711256</v>
      </c>
      <c r="F83" s="77">
        <v>1972192125</v>
      </c>
      <c r="G83" s="75">
        <v>1643334442</v>
      </c>
      <c r="H83" s="76">
        <v>1452320282</v>
      </c>
      <c r="I83" s="77">
        <v>2239340940</v>
      </c>
      <c r="J83" s="75">
        <v>2257311545</v>
      </c>
      <c r="K83" s="76">
        <v>2428355000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256" width="9.140625" style="1"/>
    <col min="257" max="257" width="35.7109375" style="1" customWidth="1"/>
    <col min="258" max="258" width="3.85546875" style="1" bestFit="1" customWidth="1"/>
    <col min="259" max="267" width="9.7109375" style="1" customWidth="1"/>
    <col min="268" max="512" width="9.140625" style="1"/>
    <col min="513" max="513" width="35.7109375" style="1" customWidth="1"/>
    <col min="514" max="514" width="3.85546875" style="1" bestFit="1" customWidth="1"/>
    <col min="515" max="523" width="9.7109375" style="1" customWidth="1"/>
    <col min="524" max="768" width="9.140625" style="1"/>
    <col min="769" max="769" width="35.7109375" style="1" customWidth="1"/>
    <col min="770" max="770" width="3.85546875" style="1" bestFit="1" customWidth="1"/>
    <col min="771" max="779" width="9.7109375" style="1" customWidth="1"/>
    <col min="780" max="1024" width="9.140625" style="1"/>
    <col min="1025" max="1025" width="35.7109375" style="1" customWidth="1"/>
    <col min="1026" max="1026" width="3.85546875" style="1" bestFit="1" customWidth="1"/>
    <col min="1027" max="1035" width="9.7109375" style="1" customWidth="1"/>
    <col min="1036" max="1280" width="9.140625" style="1"/>
    <col min="1281" max="1281" width="35.7109375" style="1" customWidth="1"/>
    <col min="1282" max="1282" width="3.85546875" style="1" bestFit="1" customWidth="1"/>
    <col min="1283" max="1291" width="9.7109375" style="1" customWidth="1"/>
    <col min="1292" max="1536" width="9.140625" style="1"/>
    <col min="1537" max="1537" width="35.7109375" style="1" customWidth="1"/>
    <col min="1538" max="1538" width="3.85546875" style="1" bestFit="1" customWidth="1"/>
    <col min="1539" max="1547" width="9.7109375" style="1" customWidth="1"/>
    <col min="1548" max="1792" width="9.140625" style="1"/>
    <col min="1793" max="1793" width="35.7109375" style="1" customWidth="1"/>
    <col min="1794" max="1794" width="3.85546875" style="1" bestFit="1" customWidth="1"/>
    <col min="1795" max="1803" width="9.7109375" style="1" customWidth="1"/>
    <col min="1804" max="2048" width="9.140625" style="1"/>
    <col min="2049" max="2049" width="35.7109375" style="1" customWidth="1"/>
    <col min="2050" max="2050" width="3.85546875" style="1" bestFit="1" customWidth="1"/>
    <col min="2051" max="2059" width="9.7109375" style="1" customWidth="1"/>
    <col min="2060" max="2304" width="9.140625" style="1"/>
    <col min="2305" max="2305" width="35.7109375" style="1" customWidth="1"/>
    <col min="2306" max="2306" width="3.85546875" style="1" bestFit="1" customWidth="1"/>
    <col min="2307" max="2315" width="9.7109375" style="1" customWidth="1"/>
    <col min="2316" max="2560" width="9.140625" style="1"/>
    <col min="2561" max="2561" width="35.7109375" style="1" customWidth="1"/>
    <col min="2562" max="2562" width="3.85546875" style="1" bestFit="1" customWidth="1"/>
    <col min="2563" max="2571" width="9.7109375" style="1" customWidth="1"/>
    <col min="2572" max="2816" width="9.140625" style="1"/>
    <col min="2817" max="2817" width="35.7109375" style="1" customWidth="1"/>
    <col min="2818" max="2818" width="3.85546875" style="1" bestFit="1" customWidth="1"/>
    <col min="2819" max="2827" width="9.7109375" style="1" customWidth="1"/>
    <col min="2828" max="3072" width="9.140625" style="1"/>
    <col min="3073" max="3073" width="35.7109375" style="1" customWidth="1"/>
    <col min="3074" max="3074" width="3.85546875" style="1" bestFit="1" customWidth="1"/>
    <col min="3075" max="3083" width="9.7109375" style="1" customWidth="1"/>
    <col min="3084" max="3328" width="9.140625" style="1"/>
    <col min="3329" max="3329" width="35.7109375" style="1" customWidth="1"/>
    <col min="3330" max="3330" width="3.85546875" style="1" bestFit="1" customWidth="1"/>
    <col min="3331" max="3339" width="9.7109375" style="1" customWidth="1"/>
    <col min="3340" max="3584" width="9.140625" style="1"/>
    <col min="3585" max="3585" width="35.7109375" style="1" customWidth="1"/>
    <col min="3586" max="3586" width="3.85546875" style="1" bestFit="1" customWidth="1"/>
    <col min="3587" max="3595" width="9.7109375" style="1" customWidth="1"/>
    <col min="3596" max="3840" width="9.140625" style="1"/>
    <col min="3841" max="3841" width="35.7109375" style="1" customWidth="1"/>
    <col min="3842" max="3842" width="3.85546875" style="1" bestFit="1" customWidth="1"/>
    <col min="3843" max="3851" width="9.7109375" style="1" customWidth="1"/>
    <col min="3852" max="4096" width="9.140625" style="1"/>
    <col min="4097" max="4097" width="35.7109375" style="1" customWidth="1"/>
    <col min="4098" max="4098" width="3.85546875" style="1" bestFit="1" customWidth="1"/>
    <col min="4099" max="4107" width="9.7109375" style="1" customWidth="1"/>
    <col min="4108" max="4352" width="9.140625" style="1"/>
    <col min="4353" max="4353" width="35.7109375" style="1" customWidth="1"/>
    <col min="4354" max="4354" width="3.85546875" style="1" bestFit="1" customWidth="1"/>
    <col min="4355" max="4363" width="9.7109375" style="1" customWidth="1"/>
    <col min="4364" max="4608" width="9.140625" style="1"/>
    <col min="4609" max="4609" width="35.7109375" style="1" customWidth="1"/>
    <col min="4610" max="4610" width="3.85546875" style="1" bestFit="1" customWidth="1"/>
    <col min="4611" max="4619" width="9.7109375" style="1" customWidth="1"/>
    <col min="4620" max="4864" width="9.140625" style="1"/>
    <col min="4865" max="4865" width="35.7109375" style="1" customWidth="1"/>
    <col min="4866" max="4866" width="3.85546875" style="1" bestFit="1" customWidth="1"/>
    <col min="4867" max="4875" width="9.7109375" style="1" customWidth="1"/>
    <col min="4876" max="5120" width="9.140625" style="1"/>
    <col min="5121" max="5121" width="35.7109375" style="1" customWidth="1"/>
    <col min="5122" max="5122" width="3.85546875" style="1" bestFit="1" customWidth="1"/>
    <col min="5123" max="5131" width="9.7109375" style="1" customWidth="1"/>
    <col min="5132" max="5376" width="9.140625" style="1"/>
    <col min="5377" max="5377" width="35.7109375" style="1" customWidth="1"/>
    <col min="5378" max="5378" width="3.85546875" style="1" bestFit="1" customWidth="1"/>
    <col min="5379" max="5387" width="9.7109375" style="1" customWidth="1"/>
    <col min="5388" max="5632" width="9.140625" style="1"/>
    <col min="5633" max="5633" width="35.7109375" style="1" customWidth="1"/>
    <col min="5634" max="5634" width="3.85546875" style="1" bestFit="1" customWidth="1"/>
    <col min="5635" max="5643" width="9.7109375" style="1" customWidth="1"/>
    <col min="5644" max="5888" width="9.140625" style="1"/>
    <col min="5889" max="5889" width="35.7109375" style="1" customWidth="1"/>
    <col min="5890" max="5890" width="3.85546875" style="1" bestFit="1" customWidth="1"/>
    <col min="5891" max="5899" width="9.7109375" style="1" customWidth="1"/>
    <col min="5900" max="6144" width="9.140625" style="1"/>
    <col min="6145" max="6145" width="35.7109375" style="1" customWidth="1"/>
    <col min="6146" max="6146" width="3.85546875" style="1" bestFit="1" customWidth="1"/>
    <col min="6147" max="6155" width="9.7109375" style="1" customWidth="1"/>
    <col min="6156" max="6400" width="9.140625" style="1"/>
    <col min="6401" max="6401" width="35.7109375" style="1" customWidth="1"/>
    <col min="6402" max="6402" width="3.85546875" style="1" bestFit="1" customWidth="1"/>
    <col min="6403" max="6411" width="9.7109375" style="1" customWidth="1"/>
    <col min="6412" max="6656" width="9.140625" style="1"/>
    <col min="6657" max="6657" width="35.7109375" style="1" customWidth="1"/>
    <col min="6658" max="6658" width="3.85546875" style="1" bestFit="1" customWidth="1"/>
    <col min="6659" max="6667" width="9.7109375" style="1" customWidth="1"/>
    <col min="6668" max="6912" width="9.140625" style="1"/>
    <col min="6913" max="6913" width="35.7109375" style="1" customWidth="1"/>
    <col min="6914" max="6914" width="3.85546875" style="1" bestFit="1" customWidth="1"/>
    <col min="6915" max="6923" width="9.7109375" style="1" customWidth="1"/>
    <col min="6924" max="7168" width="9.140625" style="1"/>
    <col min="7169" max="7169" width="35.7109375" style="1" customWidth="1"/>
    <col min="7170" max="7170" width="3.85546875" style="1" bestFit="1" customWidth="1"/>
    <col min="7171" max="7179" width="9.7109375" style="1" customWidth="1"/>
    <col min="7180" max="7424" width="9.140625" style="1"/>
    <col min="7425" max="7425" width="35.7109375" style="1" customWidth="1"/>
    <col min="7426" max="7426" width="3.85546875" style="1" bestFit="1" customWidth="1"/>
    <col min="7427" max="7435" width="9.7109375" style="1" customWidth="1"/>
    <col min="7436" max="7680" width="9.140625" style="1"/>
    <col min="7681" max="7681" width="35.7109375" style="1" customWidth="1"/>
    <col min="7682" max="7682" width="3.85546875" style="1" bestFit="1" customWidth="1"/>
    <col min="7683" max="7691" width="9.7109375" style="1" customWidth="1"/>
    <col min="7692" max="7936" width="9.140625" style="1"/>
    <col min="7937" max="7937" width="35.7109375" style="1" customWidth="1"/>
    <col min="7938" max="7938" width="3.85546875" style="1" bestFit="1" customWidth="1"/>
    <col min="7939" max="7947" width="9.7109375" style="1" customWidth="1"/>
    <col min="7948" max="8192" width="9.140625" style="1"/>
    <col min="8193" max="8193" width="35.7109375" style="1" customWidth="1"/>
    <col min="8194" max="8194" width="3.85546875" style="1" bestFit="1" customWidth="1"/>
    <col min="8195" max="8203" width="9.7109375" style="1" customWidth="1"/>
    <col min="8204" max="8448" width="9.140625" style="1"/>
    <col min="8449" max="8449" width="35.7109375" style="1" customWidth="1"/>
    <col min="8450" max="8450" width="3.85546875" style="1" bestFit="1" customWidth="1"/>
    <col min="8451" max="8459" width="9.7109375" style="1" customWidth="1"/>
    <col min="8460" max="8704" width="9.140625" style="1"/>
    <col min="8705" max="8705" width="35.7109375" style="1" customWidth="1"/>
    <col min="8706" max="8706" width="3.85546875" style="1" bestFit="1" customWidth="1"/>
    <col min="8707" max="8715" width="9.7109375" style="1" customWidth="1"/>
    <col min="8716" max="8960" width="9.140625" style="1"/>
    <col min="8961" max="8961" width="35.7109375" style="1" customWidth="1"/>
    <col min="8962" max="8962" width="3.85546875" style="1" bestFit="1" customWidth="1"/>
    <col min="8963" max="8971" width="9.7109375" style="1" customWidth="1"/>
    <col min="8972" max="9216" width="9.140625" style="1"/>
    <col min="9217" max="9217" width="35.7109375" style="1" customWidth="1"/>
    <col min="9218" max="9218" width="3.85546875" style="1" bestFit="1" customWidth="1"/>
    <col min="9219" max="9227" width="9.7109375" style="1" customWidth="1"/>
    <col min="9228" max="9472" width="9.140625" style="1"/>
    <col min="9473" max="9473" width="35.7109375" style="1" customWidth="1"/>
    <col min="9474" max="9474" width="3.85546875" style="1" bestFit="1" customWidth="1"/>
    <col min="9475" max="9483" width="9.7109375" style="1" customWidth="1"/>
    <col min="9484" max="9728" width="9.140625" style="1"/>
    <col min="9729" max="9729" width="35.7109375" style="1" customWidth="1"/>
    <col min="9730" max="9730" width="3.85546875" style="1" bestFit="1" customWidth="1"/>
    <col min="9731" max="9739" width="9.7109375" style="1" customWidth="1"/>
    <col min="9740" max="9984" width="9.140625" style="1"/>
    <col min="9985" max="9985" width="35.7109375" style="1" customWidth="1"/>
    <col min="9986" max="9986" width="3.85546875" style="1" bestFit="1" customWidth="1"/>
    <col min="9987" max="9995" width="9.7109375" style="1" customWidth="1"/>
    <col min="9996" max="10240" width="9.140625" style="1"/>
    <col min="10241" max="10241" width="35.7109375" style="1" customWidth="1"/>
    <col min="10242" max="10242" width="3.85546875" style="1" bestFit="1" customWidth="1"/>
    <col min="10243" max="10251" width="9.7109375" style="1" customWidth="1"/>
    <col min="10252" max="10496" width="9.140625" style="1"/>
    <col min="10497" max="10497" width="35.7109375" style="1" customWidth="1"/>
    <col min="10498" max="10498" width="3.85546875" style="1" bestFit="1" customWidth="1"/>
    <col min="10499" max="10507" width="9.7109375" style="1" customWidth="1"/>
    <col min="10508" max="10752" width="9.140625" style="1"/>
    <col min="10753" max="10753" width="35.7109375" style="1" customWidth="1"/>
    <col min="10754" max="10754" width="3.85546875" style="1" bestFit="1" customWidth="1"/>
    <col min="10755" max="10763" width="9.7109375" style="1" customWidth="1"/>
    <col min="10764" max="11008" width="9.140625" style="1"/>
    <col min="11009" max="11009" width="35.7109375" style="1" customWidth="1"/>
    <col min="11010" max="11010" width="3.85546875" style="1" bestFit="1" customWidth="1"/>
    <col min="11011" max="11019" width="9.7109375" style="1" customWidth="1"/>
    <col min="11020" max="11264" width="9.140625" style="1"/>
    <col min="11265" max="11265" width="35.7109375" style="1" customWidth="1"/>
    <col min="11266" max="11266" width="3.85546875" style="1" bestFit="1" customWidth="1"/>
    <col min="11267" max="11275" width="9.7109375" style="1" customWidth="1"/>
    <col min="11276" max="11520" width="9.140625" style="1"/>
    <col min="11521" max="11521" width="35.7109375" style="1" customWidth="1"/>
    <col min="11522" max="11522" width="3.85546875" style="1" bestFit="1" customWidth="1"/>
    <col min="11523" max="11531" width="9.7109375" style="1" customWidth="1"/>
    <col min="11532" max="11776" width="9.140625" style="1"/>
    <col min="11777" max="11777" width="35.7109375" style="1" customWidth="1"/>
    <col min="11778" max="11778" width="3.85546875" style="1" bestFit="1" customWidth="1"/>
    <col min="11779" max="11787" width="9.7109375" style="1" customWidth="1"/>
    <col min="11788" max="12032" width="9.140625" style="1"/>
    <col min="12033" max="12033" width="35.7109375" style="1" customWidth="1"/>
    <col min="12034" max="12034" width="3.85546875" style="1" bestFit="1" customWidth="1"/>
    <col min="12035" max="12043" width="9.7109375" style="1" customWidth="1"/>
    <col min="12044" max="12288" width="9.140625" style="1"/>
    <col min="12289" max="12289" width="35.7109375" style="1" customWidth="1"/>
    <col min="12290" max="12290" width="3.85546875" style="1" bestFit="1" customWidth="1"/>
    <col min="12291" max="12299" width="9.7109375" style="1" customWidth="1"/>
    <col min="12300" max="12544" width="9.140625" style="1"/>
    <col min="12545" max="12545" width="35.7109375" style="1" customWidth="1"/>
    <col min="12546" max="12546" width="3.85546875" style="1" bestFit="1" customWidth="1"/>
    <col min="12547" max="12555" width="9.7109375" style="1" customWidth="1"/>
    <col min="12556" max="12800" width="9.140625" style="1"/>
    <col min="12801" max="12801" width="35.7109375" style="1" customWidth="1"/>
    <col min="12802" max="12802" width="3.85546875" style="1" bestFit="1" customWidth="1"/>
    <col min="12803" max="12811" width="9.7109375" style="1" customWidth="1"/>
    <col min="12812" max="13056" width="9.140625" style="1"/>
    <col min="13057" max="13057" width="35.7109375" style="1" customWidth="1"/>
    <col min="13058" max="13058" width="3.85546875" style="1" bestFit="1" customWidth="1"/>
    <col min="13059" max="13067" width="9.7109375" style="1" customWidth="1"/>
    <col min="13068" max="13312" width="9.140625" style="1"/>
    <col min="13313" max="13313" width="35.7109375" style="1" customWidth="1"/>
    <col min="13314" max="13314" width="3.85546875" style="1" bestFit="1" customWidth="1"/>
    <col min="13315" max="13323" width="9.7109375" style="1" customWidth="1"/>
    <col min="13324" max="13568" width="9.140625" style="1"/>
    <col min="13569" max="13569" width="35.7109375" style="1" customWidth="1"/>
    <col min="13570" max="13570" width="3.85546875" style="1" bestFit="1" customWidth="1"/>
    <col min="13571" max="13579" width="9.7109375" style="1" customWidth="1"/>
    <col min="13580" max="13824" width="9.140625" style="1"/>
    <col min="13825" max="13825" width="35.7109375" style="1" customWidth="1"/>
    <col min="13826" max="13826" width="3.85546875" style="1" bestFit="1" customWidth="1"/>
    <col min="13827" max="13835" width="9.7109375" style="1" customWidth="1"/>
    <col min="13836" max="14080" width="9.140625" style="1"/>
    <col min="14081" max="14081" width="35.7109375" style="1" customWidth="1"/>
    <col min="14082" max="14082" width="3.85546875" style="1" bestFit="1" customWidth="1"/>
    <col min="14083" max="14091" width="9.7109375" style="1" customWidth="1"/>
    <col min="14092" max="14336" width="9.140625" style="1"/>
    <col min="14337" max="14337" width="35.7109375" style="1" customWidth="1"/>
    <col min="14338" max="14338" width="3.85546875" style="1" bestFit="1" customWidth="1"/>
    <col min="14339" max="14347" width="9.7109375" style="1" customWidth="1"/>
    <col min="14348" max="14592" width="9.140625" style="1"/>
    <col min="14593" max="14593" width="35.7109375" style="1" customWidth="1"/>
    <col min="14594" max="14594" width="3.85546875" style="1" bestFit="1" customWidth="1"/>
    <col min="14595" max="14603" width="9.7109375" style="1" customWidth="1"/>
    <col min="14604" max="14848" width="9.140625" style="1"/>
    <col min="14849" max="14849" width="35.7109375" style="1" customWidth="1"/>
    <col min="14850" max="14850" width="3.85546875" style="1" bestFit="1" customWidth="1"/>
    <col min="14851" max="14859" width="9.7109375" style="1" customWidth="1"/>
    <col min="14860" max="15104" width="9.140625" style="1"/>
    <col min="15105" max="15105" width="35.7109375" style="1" customWidth="1"/>
    <col min="15106" max="15106" width="3.85546875" style="1" bestFit="1" customWidth="1"/>
    <col min="15107" max="15115" width="9.7109375" style="1" customWidth="1"/>
    <col min="15116" max="15360" width="9.140625" style="1"/>
    <col min="15361" max="15361" width="35.7109375" style="1" customWidth="1"/>
    <col min="15362" max="15362" width="3.85546875" style="1" bestFit="1" customWidth="1"/>
    <col min="15363" max="15371" width="9.7109375" style="1" customWidth="1"/>
    <col min="15372" max="15616" width="9.140625" style="1"/>
    <col min="15617" max="15617" width="35.7109375" style="1" customWidth="1"/>
    <col min="15618" max="15618" width="3.85546875" style="1" bestFit="1" customWidth="1"/>
    <col min="15619" max="15627" width="9.7109375" style="1" customWidth="1"/>
    <col min="15628" max="15872" width="9.140625" style="1"/>
    <col min="15873" max="15873" width="35.7109375" style="1" customWidth="1"/>
    <col min="15874" max="15874" width="3.85546875" style="1" bestFit="1" customWidth="1"/>
    <col min="15875" max="15883" width="9.7109375" style="1" customWidth="1"/>
    <col min="15884" max="16128" width="9.140625" style="1"/>
    <col min="16129" max="16129" width="35.7109375" style="1" customWidth="1"/>
    <col min="16130" max="16130" width="3.85546875" style="1" bestFit="1" customWidth="1"/>
    <col min="16131" max="16139" width="9.7109375" style="1" customWidth="1"/>
    <col min="16140" max="16384" width="9.140625" style="1"/>
  </cols>
  <sheetData>
    <row r="1" spans="1:11" ht="18" customHeight="1" x14ac:dyDescent="0.25">
      <c r="A1" s="97" t="s">
        <v>80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6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27533220</v>
      </c>
      <c r="D6" s="20">
        <v>34242914</v>
      </c>
      <c r="E6" s="21">
        <v>41591628</v>
      </c>
      <c r="F6" s="80">
        <v>49047687</v>
      </c>
      <c r="G6" s="81">
        <v>40277541</v>
      </c>
      <c r="H6" s="82">
        <v>42259698</v>
      </c>
      <c r="I6" s="24">
        <v>59926344</v>
      </c>
      <c r="J6" s="20">
        <v>65117039</v>
      </c>
      <c r="K6" s="21">
        <v>69725670</v>
      </c>
    </row>
    <row r="7" spans="1:11" ht="13.5" x14ac:dyDescent="0.25">
      <c r="A7" s="25" t="s">
        <v>28</v>
      </c>
      <c r="B7" s="13"/>
      <c r="C7" s="20">
        <v>826526</v>
      </c>
      <c r="D7" s="20">
        <v>1034656</v>
      </c>
      <c r="E7" s="21">
        <v>1386631</v>
      </c>
      <c r="F7" s="80">
        <v>2676803</v>
      </c>
      <c r="G7" s="81">
        <v>2000756</v>
      </c>
      <c r="H7" s="82">
        <v>1740919</v>
      </c>
      <c r="I7" s="24">
        <v>2641470</v>
      </c>
      <c r="J7" s="20">
        <v>2667503</v>
      </c>
      <c r="K7" s="21">
        <v>2859644</v>
      </c>
    </row>
    <row r="8" spans="1:11" ht="13.5" x14ac:dyDescent="0.25">
      <c r="A8" s="25" t="s">
        <v>29</v>
      </c>
      <c r="B8" s="13"/>
      <c r="C8" s="20">
        <v>207264</v>
      </c>
      <c r="D8" s="20">
        <v>107384</v>
      </c>
      <c r="E8" s="21">
        <v>133396</v>
      </c>
      <c r="F8" s="80">
        <v>870539</v>
      </c>
      <c r="G8" s="81">
        <v>869600</v>
      </c>
      <c r="H8" s="82">
        <v>815214</v>
      </c>
      <c r="I8" s="24">
        <v>1816824</v>
      </c>
      <c r="J8" s="20">
        <v>1962145</v>
      </c>
      <c r="K8" s="21">
        <v>2110301</v>
      </c>
    </row>
    <row r="9" spans="1:11" ht="13.5" x14ac:dyDescent="0.25">
      <c r="A9" s="25" t="s">
        <v>30</v>
      </c>
      <c r="B9" s="13"/>
      <c r="C9" s="20">
        <v>2914988</v>
      </c>
      <c r="D9" s="20">
        <v>4240924</v>
      </c>
      <c r="E9" s="21">
        <v>5501119</v>
      </c>
      <c r="F9" s="80">
        <v>11049935</v>
      </c>
      <c r="G9" s="81">
        <v>10148450</v>
      </c>
      <c r="H9" s="82">
        <v>9668080</v>
      </c>
      <c r="I9" s="24">
        <v>14100697</v>
      </c>
      <c r="J9" s="20">
        <v>15116284</v>
      </c>
      <c r="K9" s="21">
        <v>16115892</v>
      </c>
    </row>
    <row r="10" spans="1:11" ht="13.5" x14ac:dyDescent="0.25">
      <c r="A10" s="25" t="s">
        <v>31</v>
      </c>
      <c r="B10" s="13"/>
      <c r="C10" s="20">
        <v>937919</v>
      </c>
      <c r="D10" s="20">
        <v>999640</v>
      </c>
      <c r="E10" s="21">
        <v>1454806</v>
      </c>
      <c r="F10" s="80">
        <v>3114020</v>
      </c>
      <c r="G10" s="81">
        <v>3320376</v>
      </c>
      <c r="H10" s="82">
        <v>2223585</v>
      </c>
      <c r="I10" s="24">
        <v>4012473</v>
      </c>
      <c r="J10" s="20">
        <v>4101079</v>
      </c>
      <c r="K10" s="21">
        <v>4379734</v>
      </c>
    </row>
    <row r="11" spans="1:11" ht="13.5" x14ac:dyDescent="0.25">
      <c r="A11" s="25" t="s">
        <v>32</v>
      </c>
      <c r="B11" s="13"/>
      <c r="C11" s="20">
        <v>1155040</v>
      </c>
      <c r="D11" s="20">
        <v>992108</v>
      </c>
      <c r="E11" s="21">
        <v>1027457</v>
      </c>
      <c r="F11" s="80">
        <v>372412</v>
      </c>
      <c r="G11" s="81">
        <v>372412</v>
      </c>
      <c r="H11" s="82">
        <v>170412</v>
      </c>
      <c r="I11" s="24">
        <v>409957</v>
      </c>
      <c r="J11" s="20">
        <v>442508</v>
      </c>
      <c r="K11" s="21">
        <v>477085</v>
      </c>
    </row>
    <row r="12" spans="1:11" ht="13.5" x14ac:dyDescent="0.25">
      <c r="A12" s="25" t="s">
        <v>33</v>
      </c>
      <c r="B12" s="13"/>
      <c r="C12" s="20">
        <v>6444529</v>
      </c>
      <c r="D12" s="20">
        <v>5910577</v>
      </c>
      <c r="E12" s="21">
        <v>2454903</v>
      </c>
      <c r="F12" s="80">
        <v>3526680</v>
      </c>
      <c r="G12" s="81">
        <v>2354525</v>
      </c>
      <c r="H12" s="82">
        <v>3586661</v>
      </c>
      <c r="I12" s="24">
        <v>2994065</v>
      </c>
      <c r="J12" s="20">
        <v>3228386</v>
      </c>
      <c r="K12" s="21">
        <v>3443305</v>
      </c>
    </row>
    <row r="13" spans="1:11" ht="13.5" x14ac:dyDescent="0.25">
      <c r="A13" s="25" t="s">
        <v>34</v>
      </c>
      <c r="B13" s="13"/>
      <c r="C13" s="20">
        <v>37116</v>
      </c>
      <c r="D13" s="20">
        <v>306</v>
      </c>
      <c r="E13" s="21">
        <v>72596</v>
      </c>
      <c r="F13" s="80"/>
      <c r="G13" s="81"/>
      <c r="H13" s="82"/>
      <c r="I13" s="24"/>
      <c r="J13" s="20"/>
      <c r="K13" s="21"/>
    </row>
    <row r="14" spans="1:11" ht="13.5" x14ac:dyDescent="0.25">
      <c r="A14" s="29" t="s">
        <v>35</v>
      </c>
      <c r="B14" s="13"/>
      <c r="C14" s="30">
        <f>SUM(C6:C13)</f>
        <v>40056602</v>
      </c>
      <c r="D14" s="30">
        <f t="shared" ref="D14:K14" si="0">SUM(D6:D13)</f>
        <v>47528509</v>
      </c>
      <c r="E14" s="92">
        <f t="shared" si="0"/>
        <v>53622536</v>
      </c>
      <c r="F14" s="93">
        <f t="shared" si="0"/>
        <v>70658076</v>
      </c>
      <c r="G14" s="30">
        <f t="shared" si="0"/>
        <v>59343660</v>
      </c>
      <c r="H14" s="92">
        <f t="shared" si="0"/>
        <v>60464569</v>
      </c>
      <c r="I14" s="93">
        <f t="shared" si="0"/>
        <v>85901830</v>
      </c>
      <c r="J14" s="30">
        <f t="shared" si="0"/>
        <v>92634944</v>
      </c>
      <c r="K14" s="92">
        <f t="shared" si="0"/>
        <v>99111631</v>
      </c>
    </row>
    <row r="15" spans="1:11" ht="13.5" x14ac:dyDescent="0.25">
      <c r="A15" s="35" t="s">
        <v>36</v>
      </c>
      <c r="B15" s="13" t="s">
        <v>37</v>
      </c>
      <c r="C15" s="36"/>
      <c r="D15" s="83">
        <f>(D14-C14)/C14</f>
        <v>0.18653372045886468</v>
      </c>
      <c r="E15" s="94">
        <f t="shared" ref="E15:K15" si="1">(E14-D14)/D14</f>
        <v>0.12821834995917925</v>
      </c>
      <c r="F15" s="85">
        <f t="shared" si="1"/>
        <v>0.31769366521568471</v>
      </c>
      <c r="G15" s="83">
        <f t="shared" si="1"/>
        <v>-0.1601291266408103</v>
      </c>
      <c r="H15" s="94">
        <f t="shared" si="1"/>
        <v>1.8888437282095511E-2</v>
      </c>
      <c r="I15" s="85">
        <f t="shared" si="1"/>
        <v>0.42069697048531018</v>
      </c>
      <c r="J15" s="83">
        <f t="shared" si="1"/>
        <v>7.8381496645647711E-2</v>
      </c>
      <c r="K15" s="94">
        <f t="shared" si="1"/>
        <v>6.9916240247308831E-2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18474341</v>
      </c>
      <c r="D17" s="20">
        <v>26586504</v>
      </c>
      <c r="E17" s="21">
        <v>33910926</v>
      </c>
      <c r="F17" s="80">
        <v>45544611</v>
      </c>
      <c r="G17" s="81">
        <v>39150728</v>
      </c>
      <c r="H17" s="82">
        <v>39755664</v>
      </c>
      <c r="I17" s="24">
        <v>66762508</v>
      </c>
      <c r="J17" s="20">
        <v>69395998</v>
      </c>
      <c r="K17" s="21">
        <v>73593958</v>
      </c>
    </row>
    <row r="18" spans="1:11" ht="13.5" x14ac:dyDescent="0.25">
      <c r="A18" s="25" t="s">
        <v>28</v>
      </c>
      <c r="B18" s="13"/>
      <c r="C18" s="20">
        <v>1692132</v>
      </c>
      <c r="D18" s="20">
        <v>2816746</v>
      </c>
      <c r="E18" s="21">
        <v>3633364</v>
      </c>
      <c r="F18" s="80">
        <v>5805296</v>
      </c>
      <c r="G18" s="81">
        <v>4917077</v>
      </c>
      <c r="H18" s="82">
        <v>5066277</v>
      </c>
      <c r="I18" s="24">
        <v>6858078</v>
      </c>
      <c r="J18" s="20">
        <v>7463437</v>
      </c>
      <c r="K18" s="21">
        <v>8203464</v>
      </c>
    </row>
    <row r="19" spans="1:11" ht="13.5" x14ac:dyDescent="0.25">
      <c r="A19" s="25" t="s">
        <v>29</v>
      </c>
      <c r="B19" s="13"/>
      <c r="C19" s="20">
        <v>412426</v>
      </c>
      <c r="D19" s="20">
        <v>563585</v>
      </c>
      <c r="E19" s="21">
        <v>630484</v>
      </c>
      <c r="F19" s="80">
        <v>1840563</v>
      </c>
      <c r="G19" s="81">
        <v>1394496</v>
      </c>
      <c r="H19" s="82">
        <v>1430028</v>
      </c>
      <c r="I19" s="24">
        <v>2223853</v>
      </c>
      <c r="J19" s="20">
        <v>2398023</v>
      </c>
      <c r="K19" s="21">
        <v>2569986</v>
      </c>
    </row>
    <row r="20" spans="1:11" ht="13.5" x14ac:dyDescent="0.25">
      <c r="A20" s="25" t="s">
        <v>30</v>
      </c>
      <c r="B20" s="13"/>
      <c r="C20" s="20">
        <v>1980188</v>
      </c>
      <c r="D20" s="20">
        <v>3049487</v>
      </c>
      <c r="E20" s="21">
        <v>5570750</v>
      </c>
      <c r="F20" s="80">
        <v>5766060</v>
      </c>
      <c r="G20" s="81">
        <v>5586759</v>
      </c>
      <c r="H20" s="82">
        <v>5365860</v>
      </c>
      <c r="I20" s="24">
        <v>9118215</v>
      </c>
      <c r="J20" s="20">
        <v>10184789</v>
      </c>
      <c r="K20" s="21">
        <v>11020513</v>
      </c>
    </row>
    <row r="21" spans="1:11" ht="13.5" x14ac:dyDescent="0.25">
      <c r="A21" s="25" t="s">
        <v>31</v>
      </c>
      <c r="B21" s="13"/>
      <c r="C21" s="20">
        <v>89464</v>
      </c>
      <c r="D21" s="20">
        <v>168386</v>
      </c>
      <c r="E21" s="21">
        <v>168952</v>
      </c>
      <c r="F21" s="80">
        <v>605753</v>
      </c>
      <c r="G21" s="81">
        <v>610242</v>
      </c>
      <c r="H21" s="82">
        <v>610242</v>
      </c>
      <c r="I21" s="24">
        <v>1056985</v>
      </c>
      <c r="J21" s="20">
        <v>1134370</v>
      </c>
      <c r="K21" s="21">
        <v>1236582</v>
      </c>
    </row>
    <row r="22" spans="1:11" ht="13.5" x14ac:dyDescent="0.25">
      <c r="A22" s="25" t="s">
        <v>32</v>
      </c>
      <c r="B22" s="13"/>
      <c r="C22" s="20">
        <v>558464</v>
      </c>
      <c r="D22" s="20">
        <v>575644</v>
      </c>
      <c r="E22" s="21">
        <v>600188</v>
      </c>
      <c r="F22" s="80">
        <v>1015442</v>
      </c>
      <c r="G22" s="81">
        <v>1218769</v>
      </c>
      <c r="H22" s="82">
        <v>1163769</v>
      </c>
      <c r="I22" s="24">
        <v>1571988</v>
      </c>
      <c r="J22" s="20">
        <v>1722508</v>
      </c>
      <c r="K22" s="21">
        <v>1782318</v>
      </c>
    </row>
    <row r="23" spans="1:11" ht="13.5" x14ac:dyDescent="0.25">
      <c r="A23" s="25" t="s">
        <v>40</v>
      </c>
      <c r="B23" s="13"/>
      <c r="C23" s="20">
        <v>238912</v>
      </c>
      <c r="D23" s="20">
        <v>304795</v>
      </c>
      <c r="E23" s="21">
        <v>703657</v>
      </c>
      <c r="F23" s="80">
        <v>1877312</v>
      </c>
      <c r="G23" s="81">
        <v>1971511</v>
      </c>
      <c r="H23" s="82">
        <v>1971511</v>
      </c>
      <c r="I23" s="24">
        <v>4068043</v>
      </c>
      <c r="J23" s="20">
        <v>4378199</v>
      </c>
      <c r="K23" s="21">
        <v>4683651</v>
      </c>
    </row>
    <row r="24" spans="1:11" ht="13.5" x14ac:dyDescent="0.25">
      <c r="A24" s="25" t="s">
        <v>33</v>
      </c>
      <c r="B24" s="13"/>
      <c r="C24" s="20">
        <v>1604281</v>
      </c>
      <c r="D24" s="20">
        <v>2168672</v>
      </c>
      <c r="E24" s="21">
        <v>1453718</v>
      </c>
      <c r="F24" s="80">
        <v>2153492</v>
      </c>
      <c r="G24" s="81">
        <v>1632323</v>
      </c>
      <c r="H24" s="82">
        <v>2599304</v>
      </c>
      <c r="I24" s="24">
        <v>1437325</v>
      </c>
      <c r="J24" s="20">
        <v>1556470</v>
      </c>
      <c r="K24" s="21">
        <v>1583221</v>
      </c>
    </row>
    <row r="25" spans="1:11" ht="13.5" x14ac:dyDescent="0.25">
      <c r="A25" s="25" t="s">
        <v>34</v>
      </c>
      <c r="B25" s="13"/>
      <c r="C25" s="20"/>
      <c r="D25" s="20"/>
      <c r="E25" s="21"/>
      <c r="F25" s="80">
        <v>250000</v>
      </c>
      <c r="G25" s="81">
        <v>440314</v>
      </c>
      <c r="H25" s="82">
        <v>440314</v>
      </c>
      <c r="I25" s="24">
        <v>557747</v>
      </c>
      <c r="J25" s="20">
        <v>631003</v>
      </c>
      <c r="K25" s="21">
        <v>654220</v>
      </c>
    </row>
    <row r="26" spans="1:11" ht="13.5" x14ac:dyDescent="0.25">
      <c r="A26" s="29" t="s">
        <v>41</v>
      </c>
      <c r="B26" s="13"/>
      <c r="C26" s="30">
        <f>SUM(C17:C25)</f>
        <v>25050208</v>
      </c>
      <c r="D26" s="30">
        <f t="shared" ref="D26:K26" si="2">SUM(D17:D25)</f>
        <v>36233819</v>
      </c>
      <c r="E26" s="92">
        <f t="shared" si="2"/>
        <v>46672039</v>
      </c>
      <c r="F26" s="93">
        <f t="shared" si="2"/>
        <v>64858529</v>
      </c>
      <c r="G26" s="30">
        <f t="shared" si="2"/>
        <v>56922219</v>
      </c>
      <c r="H26" s="92">
        <f t="shared" si="2"/>
        <v>58402969</v>
      </c>
      <c r="I26" s="93">
        <f t="shared" si="2"/>
        <v>93654742</v>
      </c>
      <c r="J26" s="30">
        <f t="shared" si="2"/>
        <v>98864797</v>
      </c>
      <c r="K26" s="92">
        <f t="shared" si="2"/>
        <v>105327913</v>
      </c>
    </row>
    <row r="27" spans="1:11" ht="13.5" x14ac:dyDescent="0.25">
      <c r="A27" s="35" t="s">
        <v>36</v>
      </c>
      <c r="B27" s="13" t="s">
        <v>37</v>
      </c>
      <c r="C27" s="36"/>
      <c r="D27" s="83">
        <f>(D26-C26)/C26</f>
        <v>0.44644782989426673</v>
      </c>
      <c r="E27" s="94">
        <f t="shared" ref="E27:K27" si="3">(E26-D26)/D26</f>
        <v>0.28807948728782906</v>
      </c>
      <c r="F27" s="85">
        <f t="shared" si="3"/>
        <v>0.38966564113472735</v>
      </c>
      <c r="G27" s="83">
        <f t="shared" si="3"/>
        <v>-0.12236339803512966</v>
      </c>
      <c r="H27" s="94">
        <f t="shared" si="3"/>
        <v>2.6013567742325716E-2</v>
      </c>
      <c r="I27" s="85">
        <f t="shared" si="3"/>
        <v>0.60359556378032764</v>
      </c>
      <c r="J27" s="83">
        <f t="shared" si="3"/>
        <v>5.563044527953534E-2</v>
      </c>
      <c r="K27" s="94">
        <f t="shared" si="3"/>
        <v>6.5373279429279563E-2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253708634</v>
      </c>
      <c r="D29" s="20">
        <v>312144120</v>
      </c>
      <c r="E29" s="21">
        <v>353815931</v>
      </c>
      <c r="F29" s="80">
        <v>435606206</v>
      </c>
      <c r="G29" s="81">
        <v>374839597</v>
      </c>
      <c r="H29" s="82">
        <v>385032173</v>
      </c>
      <c r="I29" s="24">
        <v>559988473</v>
      </c>
      <c r="J29" s="20">
        <v>589639633</v>
      </c>
      <c r="K29" s="21">
        <v>628531870</v>
      </c>
    </row>
    <row r="30" spans="1:11" ht="13.5" x14ac:dyDescent="0.25">
      <c r="A30" s="25" t="s">
        <v>28</v>
      </c>
      <c r="B30" s="13"/>
      <c r="C30" s="20">
        <v>30040951</v>
      </c>
      <c r="D30" s="20">
        <v>38978401</v>
      </c>
      <c r="E30" s="21">
        <v>44745592</v>
      </c>
      <c r="F30" s="80">
        <v>67201783</v>
      </c>
      <c r="G30" s="81">
        <v>53762265</v>
      </c>
      <c r="H30" s="82">
        <v>55847137</v>
      </c>
      <c r="I30" s="24">
        <v>79613864</v>
      </c>
      <c r="J30" s="20">
        <v>82886026</v>
      </c>
      <c r="K30" s="21">
        <v>88760346</v>
      </c>
    </row>
    <row r="31" spans="1:11" ht="13.5" x14ac:dyDescent="0.25">
      <c r="A31" s="25" t="s">
        <v>29</v>
      </c>
      <c r="B31" s="13"/>
      <c r="C31" s="20">
        <v>24385133</v>
      </c>
      <c r="D31" s="20">
        <v>35394022</v>
      </c>
      <c r="E31" s="21">
        <v>45820037</v>
      </c>
      <c r="F31" s="80">
        <v>48713532</v>
      </c>
      <c r="G31" s="81">
        <v>46750547</v>
      </c>
      <c r="H31" s="82">
        <v>49705386</v>
      </c>
      <c r="I31" s="24">
        <v>61046208</v>
      </c>
      <c r="J31" s="20">
        <v>59726239</v>
      </c>
      <c r="K31" s="21">
        <v>64012559</v>
      </c>
    </row>
    <row r="32" spans="1:11" ht="13.5" x14ac:dyDescent="0.25">
      <c r="A32" s="25" t="s">
        <v>30</v>
      </c>
      <c r="B32" s="13"/>
      <c r="C32" s="20">
        <v>51561235</v>
      </c>
      <c r="D32" s="20">
        <v>54824856</v>
      </c>
      <c r="E32" s="21">
        <v>53284374</v>
      </c>
      <c r="F32" s="80">
        <v>37504947</v>
      </c>
      <c r="G32" s="81">
        <v>29135492</v>
      </c>
      <c r="H32" s="82">
        <v>29258703</v>
      </c>
      <c r="I32" s="24">
        <v>41047346</v>
      </c>
      <c r="J32" s="20">
        <v>41238984</v>
      </c>
      <c r="K32" s="21">
        <v>43185283</v>
      </c>
    </row>
    <row r="33" spans="1:11" ht="13.5" x14ac:dyDescent="0.25">
      <c r="A33" s="25" t="s">
        <v>31</v>
      </c>
      <c r="B33" s="13"/>
      <c r="C33" s="20">
        <v>1305206</v>
      </c>
      <c r="D33" s="20">
        <v>1747494</v>
      </c>
      <c r="E33" s="21">
        <v>953333</v>
      </c>
      <c r="F33" s="80">
        <v>2970652</v>
      </c>
      <c r="G33" s="81">
        <v>2053542</v>
      </c>
      <c r="H33" s="82">
        <v>2063225</v>
      </c>
      <c r="I33" s="24">
        <v>3288000</v>
      </c>
      <c r="J33" s="20">
        <v>3490392</v>
      </c>
      <c r="K33" s="21">
        <v>3779842</v>
      </c>
    </row>
    <row r="34" spans="1:11" ht="13.5" x14ac:dyDescent="0.25">
      <c r="A34" s="25" t="s">
        <v>32</v>
      </c>
      <c r="B34" s="13"/>
      <c r="C34" s="20">
        <v>2578997</v>
      </c>
      <c r="D34" s="20">
        <v>1976422</v>
      </c>
      <c r="E34" s="21">
        <v>3113555</v>
      </c>
      <c r="F34" s="80">
        <v>7985740</v>
      </c>
      <c r="G34" s="81">
        <v>7485690</v>
      </c>
      <c r="H34" s="82">
        <v>6768623</v>
      </c>
      <c r="I34" s="24">
        <v>8303446</v>
      </c>
      <c r="J34" s="20">
        <v>8204877</v>
      </c>
      <c r="K34" s="21">
        <v>8798126</v>
      </c>
    </row>
    <row r="35" spans="1:11" ht="13.5" x14ac:dyDescent="0.25">
      <c r="A35" s="25" t="s">
        <v>44</v>
      </c>
      <c r="B35" s="13"/>
      <c r="C35" s="20">
        <v>9492634</v>
      </c>
      <c r="D35" s="20">
        <v>8348150</v>
      </c>
      <c r="E35" s="21">
        <v>16708248</v>
      </c>
      <c r="F35" s="80">
        <v>9427881</v>
      </c>
      <c r="G35" s="81">
        <v>46653238</v>
      </c>
      <c r="H35" s="82">
        <v>16471984</v>
      </c>
      <c r="I35" s="24">
        <v>12012535</v>
      </c>
      <c r="J35" s="20">
        <v>12362864</v>
      </c>
      <c r="K35" s="21">
        <v>13207389</v>
      </c>
    </row>
    <row r="36" spans="1:11" ht="13.5" x14ac:dyDescent="0.25">
      <c r="A36" s="25" t="s">
        <v>40</v>
      </c>
      <c r="B36" s="13"/>
      <c r="C36" s="20">
        <v>1940055</v>
      </c>
      <c r="D36" s="20">
        <v>2300731</v>
      </c>
      <c r="E36" s="21">
        <v>3620789</v>
      </c>
      <c r="F36" s="80">
        <v>4976897</v>
      </c>
      <c r="G36" s="81">
        <v>3059293</v>
      </c>
      <c r="H36" s="82">
        <v>4064924</v>
      </c>
      <c r="I36" s="24">
        <v>16260478</v>
      </c>
      <c r="J36" s="20">
        <v>17256933</v>
      </c>
      <c r="K36" s="21">
        <v>18408503</v>
      </c>
    </row>
    <row r="37" spans="1:11" ht="13.5" x14ac:dyDescent="0.25">
      <c r="A37" s="25" t="s">
        <v>33</v>
      </c>
      <c r="B37" s="13"/>
      <c r="C37" s="20">
        <v>4506264</v>
      </c>
      <c r="D37" s="20">
        <v>5637276</v>
      </c>
      <c r="E37" s="21">
        <v>18244313</v>
      </c>
      <c r="F37" s="80">
        <v>52107634</v>
      </c>
      <c r="G37" s="81">
        <v>52170250</v>
      </c>
      <c r="H37" s="82">
        <v>49728213</v>
      </c>
      <c r="I37" s="24">
        <v>63014408</v>
      </c>
      <c r="J37" s="20">
        <v>65372862</v>
      </c>
      <c r="K37" s="21">
        <v>68992762</v>
      </c>
    </row>
    <row r="38" spans="1:11" ht="13.5" x14ac:dyDescent="0.25">
      <c r="A38" s="25" t="s">
        <v>34</v>
      </c>
      <c r="B38" s="13"/>
      <c r="C38" s="41">
        <v>-2921166</v>
      </c>
      <c r="D38" s="41">
        <v>-1257240</v>
      </c>
      <c r="E38" s="42"/>
      <c r="F38" s="43">
        <v>120165</v>
      </c>
      <c r="G38" s="41">
        <v>115133</v>
      </c>
      <c r="H38" s="44">
        <v>115133</v>
      </c>
      <c r="I38" s="45">
        <v>1935209</v>
      </c>
      <c r="J38" s="41">
        <v>1503196</v>
      </c>
      <c r="K38" s="42">
        <v>1639782</v>
      </c>
    </row>
    <row r="39" spans="1:11" ht="13.5" x14ac:dyDescent="0.25">
      <c r="A39" s="29" t="s">
        <v>45</v>
      </c>
      <c r="B39" s="13"/>
      <c r="C39" s="30">
        <f>SUM(C29:C38)</f>
        <v>376597943</v>
      </c>
      <c r="D39" s="30">
        <f t="shared" ref="D39:K39" si="4">SUM(D29:D38)</f>
        <v>460094232</v>
      </c>
      <c r="E39" s="92">
        <f t="shared" si="4"/>
        <v>540306172</v>
      </c>
      <c r="F39" s="93">
        <f t="shared" si="4"/>
        <v>666615437</v>
      </c>
      <c r="G39" s="30">
        <f t="shared" si="4"/>
        <v>616025047</v>
      </c>
      <c r="H39" s="92">
        <f t="shared" si="4"/>
        <v>599055501</v>
      </c>
      <c r="I39" s="93">
        <f t="shared" si="4"/>
        <v>846509967</v>
      </c>
      <c r="J39" s="30">
        <f t="shared" si="4"/>
        <v>881682006</v>
      </c>
      <c r="K39" s="92">
        <f t="shared" si="4"/>
        <v>939316462</v>
      </c>
    </row>
    <row r="40" spans="1:11" ht="13.5" x14ac:dyDescent="0.25">
      <c r="A40" s="35" t="s">
        <v>36</v>
      </c>
      <c r="B40" s="13" t="s">
        <v>37</v>
      </c>
      <c r="C40" s="36"/>
      <c r="D40" s="83">
        <f>(D39-C39)/C39</f>
        <v>0.22171201556456721</v>
      </c>
      <c r="E40" s="84">
        <f t="shared" ref="E40:K40" si="5">(E39-D39)/D39</f>
        <v>0.17433806907624957</v>
      </c>
      <c r="F40" s="85">
        <f t="shared" si="5"/>
        <v>0.23377350018500251</v>
      </c>
      <c r="G40" s="83">
        <f t="shared" si="5"/>
        <v>-7.5891416837981202E-2</v>
      </c>
      <c r="H40" s="84">
        <f t="shared" si="5"/>
        <v>-2.7546844211352336E-2</v>
      </c>
      <c r="I40" s="85">
        <f t="shared" si="5"/>
        <v>0.41307435719549462</v>
      </c>
      <c r="J40" s="83">
        <f t="shared" si="5"/>
        <v>4.1549468253337177E-2</v>
      </c>
      <c r="K40" s="84">
        <f t="shared" si="5"/>
        <v>6.5368756090957353E-2</v>
      </c>
    </row>
    <row r="41" spans="1:11" ht="13.5" x14ac:dyDescent="0.25">
      <c r="A41" s="46" t="s">
        <v>46</v>
      </c>
      <c r="B41" s="47"/>
      <c r="C41" s="48">
        <f>C14+C26+C39</f>
        <v>441704753</v>
      </c>
      <c r="D41" s="48">
        <f t="shared" ref="D41:K41" si="6">D14+D26+D39</f>
        <v>543856560</v>
      </c>
      <c r="E41" s="62">
        <f t="shared" si="6"/>
        <v>640600747</v>
      </c>
      <c r="F41" s="63">
        <f t="shared" si="6"/>
        <v>802132042</v>
      </c>
      <c r="G41" s="48">
        <f t="shared" si="6"/>
        <v>732290926</v>
      </c>
      <c r="H41" s="62">
        <f t="shared" si="6"/>
        <v>717923039</v>
      </c>
      <c r="I41" s="63">
        <f t="shared" si="6"/>
        <v>1026066539</v>
      </c>
      <c r="J41" s="48">
        <f t="shared" si="6"/>
        <v>1073181747</v>
      </c>
      <c r="K41" s="62">
        <f t="shared" si="6"/>
        <v>1143756006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0.23126716727904442</v>
      </c>
      <c r="E42" s="86">
        <f t="shared" ref="E42:K42" si="7">(E41-D41)/D41</f>
        <v>0.17788548326051265</v>
      </c>
      <c r="F42" s="85">
        <f t="shared" si="7"/>
        <v>0.25215595791367379</v>
      </c>
      <c r="G42" s="83">
        <f t="shared" si="7"/>
        <v>-8.7069350609484814E-2</v>
      </c>
      <c r="H42" s="86">
        <f t="shared" si="7"/>
        <v>-1.9620462974301554E-2</v>
      </c>
      <c r="I42" s="85">
        <f t="shared" si="7"/>
        <v>0.42921522678700386</v>
      </c>
      <c r="J42" s="83">
        <f t="shared" si="7"/>
        <v>4.5918277430543906E-2</v>
      </c>
      <c r="K42" s="86">
        <f t="shared" si="7"/>
        <v>6.5761702709988407E-2</v>
      </c>
    </row>
    <row r="43" spans="1:11" ht="13.5" x14ac:dyDescent="0.25">
      <c r="A43" s="53" t="s">
        <v>48</v>
      </c>
      <c r="B43" s="13"/>
      <c r="C43" s="20"/>
      <c r="D43" s="20"/>
      <c r="E43" s="21"/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/>
      <c r="D44" s="20">
        <v>2568591</v>
      </c>
      <c r="E44" s="21">
        <v>2879953</v>
      </c>
      <c r="F44" s="80">
        <v>2991615</v>
      </c>
      <c r="G44" s="81">
        <v>3148710</v>
      </c>
      <c r="H44" s="82">
        <v>3148710</v>
      </c>
      <c r="I44" s="24">
        <v>3393553</v>
      </c>
      <c r="J44" s="20">
        <v>3597162</v>
      </c>
      <c r="K44" s="21">
        <v>3812993</v>
      </c>
    </row>
    <row r="45" spans="1:11" ht="13.5" x14ac:dyDescent="0.25">
      <c r="A45" s="25" t="s">
        <v>28</v>
      </c>
      <c r="B45" s="13"/>
      <c r="C45" s="20"/>
      <c r="D45" s="20"/>
      <c r="E45" s="21"/>
      <c r="F45" s="80"/>
      <c r="G45" s="81"/>
      <c r="H45" s="82"/>
      <c r="I45" s="24"/>
      <c r="J45" s="20"/>
      <c r="K45" s="21"/>
    </row>
    <row r="46" spans="1:11" ht="13.5" x14ac:dyDescent="0.25">
      <c r="A46" s="25" t="s">
        <v>29</v>
      </c>
      <c r="B46" s="13"/>
      <c r="C46" s="20"/>
      <c r="D46" s="20"/>
      <c r="E46" s="21"/>
      <c r="F46" s="80"/>
      <c r="G46" s="81"/>
      <c r="H46" s="82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80"/>
      <c r="G47" s="81"/>
      <c r="H47" s="82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80"/>
      <c r="G48" s="81"/>
      <c r="H48" s="82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80"/>
      <c r="G49" s="81"/>
      <c r="H49" s="82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80"/>
      <c r="G50" s="81"/>
      <c r="H50" s="82"/>
      <c r="I50" s="24"/>
      <c r="J50" s="20"/>
      <c r="K50" s="21"/>
    </row>
    <row r="51" spans="1:11" ht="13.5" x14ac:dyDescent="0.25">
      <c r="A51" s="25" t="s">
        <v>51</v>
      </c>
      <c r="B51" s="13"/>
      <c r="C51" s="20"/>
      <c r="D51" s="20"/>
      <c r="E51" s="21"/>
      <c r="F51" s="80"/>
      <c r="G51" s="81"/>
      <c r="H51" s="82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80"/>
      <c r="G52" s="81"/>
      <c r="H52" s="82"/>
      <c r="I52" s="24"/>
      <c r="J52" s="20"/>
      <c r="K52" s="21"/>
    </row>
    <row r="53" spans="1:11" ht="13.5" x14ac:dyDescent="0.25">
      <c r="A53" s="29" t="s">
        <v>52</v>
      </c>
      <c r="B53" s="13"/>
      <c r="C53" s="30"/>
      <c r="D53" s="30">
        <v>2568591</v>
      </c>
      <c r="E53" s="31">
        <v>2879953</v>
      </c>
      <c r="F53" s="32">
        <v>2991615</v>
      </c>
      <c r="G53" s="30">
        <v>3148710</v>
      </c>
      <c r="H53" s="33">
        <v>3148710</v>
      </c>
      <c r="I53" s="34">
        <v>3393553</v>
      </c>
      <c r="J53" s="30">
        <v>3597162</v>
      </c>
      <c r="K53" s="31">
        <v>3812993</v>
      </c>
    </row>
    <row r="54" spans="1:11" ht="13.5" x14ac:dyDescent="0.25">
      <c r="A54" s="35" t="s">
        <v>36</v>
      </c>
      <c r="B54" s="13" t="s">
        <v>37</v>
      </c>
      <c r="C54" s="36"/>
      <c r="D54" s="36"/>
      <c r="E54" s="54">
        <v>12.1</v>
      </c>
      <c r="F54" s="40">
        <v>3.9</v>
      </c>
      <c r="G54" s="36">
        <v>5.3</v>
      </c>
      <c r="H54" s="39"/>
      <c r="I54" s="40">
        <v>7.8</v>
      </c>
      <c r="J54" s="36">
        <v>6</v>
      </c>
      <c r="K54" s="54">
        <v>6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/>
      <c r="D56" s="20"/>
      <c r="E56" s="21"/>
      <c r="F56" s="80"/>
      <c r="G56" s="81"/>
      <c r="H56" s="82"/>
      <c r="I56" s="24"/>
      <c r="J56" s="20"/>
      <c r="K56" s="21"/>
    </row>
    <row r="57" spans="1:11" ht="13.5" x14ac:dyDescent="0.25">
      <c r="A57" s="25" t="s">
        <v>28</v>
      </c>
      <c r="B57" s="13"/>
      <c r="C57" s="20"/>
      <c r="D57" s="20"/>
      <c r="E57" s="21"/>
      <c r="F57" s="80"/>
      <c r="G57" s="81"/>
      <c r="H57" s="82"/>
      <c r="I57" s="24"/>
      <c r="J57" s="20"/>
      <c r="K57" s="21"/>
    </row>
    <row r="58" spans="1:11" ht="13.5" x14ac:dyDescent="0.25">
      <c r="A58" s="25" t="s">
        <v>29</v>
      </c>
      <c r="B58" s="13"/>
      <c r="C58" s="20"/>
      <c r="D58" s="20"/>
      <c r="E58" s="21"/>
      <c r="F58" s="80"/>
      <c r="G58" s="81"/>
      <c r="H58" s="82"/>
      <c r="I58" s="24"/>
      <c r="J58" s="20"/>
      <c r="K58" s="21"/>
    </row>
    <row r="59" spans="1:11" ht="13.5" x14ac:dyDescent="0.25">
      <c r="A59" s="25" t="s">
        <v>30</v>
      </c>
      <c r="B59" s="13"/>
      <c r="C59" s="20"/>
      <c r="D59" s="20"/>
      <c r="E59" s="21"/>
      <c r="F59" s="80"/>
      <c r="G59" s="81"/>
      <c r="H59" s="82"/>
      <c r="I59" s="24"/>
      <c r="J59" s="20"/>
      <c r="K59" s="21"/>
    </row>
    <row r="60" spans="1:11" ht="13.5" x14ac:dyDescent="0.25">
      <c r="A60" s="25" t="s">
        <v>49</v>
      </c>
      <c r="B60" s="13"/>
      <c r="C60" s="20"/>
      <c r="D60" s="20"/>
      <c r="E60" s="21"/>
      <c r="F60" s="80"/>
      <c r="G60" s="81"/>
      <c r="H60" s="82"/>
      <c r="I60" s="24"/>
      <c r="J60" s="20"/>
      <c r="K60" s="21"/>
    </row>
    <row r="61" spans="1:11" ht="13.5" x14ac:dyDescent="0.25">
      <c r="A61" s="25" t="s">
        <v>32</v>
      </c>
      <c r="B61" s="13"/>
      <c r="C61" s="20"/>
      <c r="D61" s="20"/>
      <c r="E61" s="21"/>
      <c r="F61" s="80"/>
      <c r="G61" s="81"/>
      <c r="H61" s="82"/>
      <c r="I61" s="24"/>
      <c r="J61" s="20"/>
      <c r="K61" s="21"/>
    </row>
    <row r="62" spans="1:11" ht="13.5" x14ac:dyDescent="0.25">
      <c r="A62" s="25" t="s">
        <v>40</v>
      </c>
      <c r="B62" s="13"/>
      <c r="C62" s="20"/>
      <c r="D62" s="20"/>
      <c r="E62" s="21"/>
      <c r="F62" s="80"/>
      <c r="G62" s="81"/>
      <c r="H62" s="82"/>
      <c r="I62" s="24"/>
      <c r="J62" s="20"/>
      <c r="K62" s="21"/>
    </row>
    <row r="63" spans="1:11" ht="13.5" x14ac:dyDescent="0.25">
      <c r="A63" s="25" t="s">
        <v>33</v>
      </c>
      <c r="B63" s="13"/>
      <c r="C63" s="20"/>
      <c r="D63" s="20"/>
      <c r="E63" s="21"/>
      <c r="F63" s="80"/>
      <c r="G63" s="81"/>
      <c r="H63" s="82"/>
      <c r="I63" s="24"/>
      <c r="J63" s="20"/>
      <c r="K63" s="21"/>
    </row>
    <row r="64" spans="1:11" ht="13.5" x14ac:dyDescent="0.25">
      <c r="A64" s="25" t="s">
        <v>34</v>
      </c>
      <c r="B64" s="13"/>
      <c r="C64" s="20"/>
      <c r="D64" s="20"/>
      <c r="E64" s="21"/>
      <c r="F64" s="80"/>
      <c r="G64" s="81"/>
      <c r="H64" s="82"/>
      <c r="I64" s="24"/>
      <c r="J64" s="20"/>
      <c r="K64" s="55"/>
    </row>
    <row r="65" spans="1:11" ht="13.5" x14ac:dyDescent="0.25">
      <c r="A65" s="29" t="s">
        <v>54</v>
      </c>
      <c r="B65" s="13"/>
      <c r="C65" s="30"/>
      <c r="D65" s="30"/>
      <c r="E65" s="31"/>
      <c r="F65" s="32"/>
      <c r="G65" s="30"/>
      <c r="H65" s="33"/>
      <c r="I65" s="34"/>
      <c r="J65" s="30"/>
      <c r="K65" s="56"/>
    </row>
    <row r="66" spans="1:11" ht="13.5" x14ac:dyDescent="0.25">
      <c r="A66" s="35" t="s">
        <v>36</v>
      </c>
      <c r="B66" s="13" t="s">
        <v>37</v>
      </c>
      <c r="C66" s="36"/>
      <c r="D66" s="36"/>
      <c r="E66" s="37"/>
      <c r="F66" s="38"/>
      <c r="G66" s="36"/>
      <c r="H66" s="39"/>
      <c r="I66" s="40"/>
      <c r="J66" s="36"/>
      <c r="K66" s="37"/>
    </row>
    <row r="67" spans="1:11" ht="13.5" x14ac:dyDescent="0.25">
      <c r="A67" s="53" t="s">
        <v>55</v>
      </c>
      <c r="B67" s="13"/>
      <c r="C67" s="20"/>
      <c r="D67" s="81"/>
      <c r="E67" s="87"/>
      <c r="F67" s="80"/>
      <c r="G67" s="81"/>
      <c r="H67" s="82"/>
      <c r="I67" s="88"/>
      <c r="J67" s="20"/>
      <c r="K67" s="21"/>
    </row>
    <row r="68" spans="1:11" ht="13.5" x14ac:dyDescent="0.25">
      <c r="A68" s="25" t="s">
        <v>43</v>
      </c>
      <c r="B68" s="13"/>
      <c r="C68" s="20"/>
      <c r="D68" s="20"/>
      <c r="E68" s="21"/>
      <c r="F68" s="80"/>
      <c r="G68" s="81"/>
      <c r="H68" s="82"/>
      <c r="I68" s="24"/>
      <c r="J68" s="20"/>
      <c r="K68" s="21"/>
    </row>
    <row r="69" spans="1:11" ht="13.5" x14ac:dyDescent="0.25">
      <c r="A69" s="59" t="s">
        <v>28</v>
      </c>
      <c r="B69" s="13"/>
      <c r="C69" s="20"/>
      <c r="D69" s="20"/>
      <c r="E69" s="21"/>
      <c r="F69" s="80"/>
      <c r="G69" s="81"/>
      <c r="H69" s="82"/>
      <c r="I69" s="24"/>
      <c r="J69" s="20"/>
      <c r="K69" s="21"/>
    </row>
    <row r="70" spans="1:11" ht="13.5" x14ac:dyDescent="0.25">
      <c r="A70" s="25" t="s">
        <v>29</v>
      </c>
      <c r="B70" s="13"/>
      <c r="C70" s="20"/>
      <c r="D70" s="20"/>
      <c r="E70" s="21"/>
      <c r="F70" s="80"/>
      <c r="G70" s="81"/>
      <c r="H70" s="82"/>
      <c r="I70" s="24"/>
      <c r="J70" s="20"/>
      <c r="K70" s="21"/>
    </row>
    <row r="71" spans="1:11" ht="13.5" x14ac:dyDescent="0.25">
      <c r="A71" s="25" t="s">
        <v>30</v>
      </c>
      <c r="B71" s="13"/>
      <c r="C71" s="20"/>
      <c r="D71" s="20"/>
      <c r="E71" s="21"/>
      <c r="F71" s="80"/>
      <c r="G71" s="81"/>
      <c r="H71" s="82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80"/>
      <c r="G72" s="81"/>
      <c r="H72" s="82"/>
      <c r="I72" s="24"/>
      <c r="J72" s="20"/>
      <c r="K72" s="21"/>
    </row>
    <row r="73" spans="1:11" ht="13.5" x14ac:dyDescent="0.25">
      <c r="A73" s="25" t="s">
        <v>32</v>
      </c>
      <c r="B73" s="13"/>
      <c r="C73" s="20"/>
      <c r="D73" s="20"/>
      <c r="E73" s="21"/>
      <c r="F73" s="80"/>
      <c r="G73" s="81"/>
      <c r="H73" s="82"/>
      <c r="I73" s="24"/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80"/>
      <c r="G74" s="81"/>
      <c r="H74" s="82"/>
      <c r="I74" s="24"/>
      <c r="J74" s="20"/>
      <c r="K74" s="21"/>
    </row>
    <row r="75" spans="1:11" ht="13.5" x14ac:dyDescent="0.25">
      <c r="A75" s="25" t="s">
        <v>40</v>
      </c>
      <c r="B75" s="13"/>
      <c r="C75" s="20"/>
      <c r="D75" s="20"/>
      <c r="E75" s="21"/>
      <c r="F75" s="80"/>
      <c r="G75" s="81"/>
      <c r="H75" s="82"/>
      <c r="I75" s="24"/>
      <c r="J75" s="20"/>
      <c r="K75" s="21"/>
    </row>
    <row r="76" spans="1:11" ht="13.5" x14ac:dyDescent="0.25">
      <c r="A76" s="25" t="s">
        <v>33</v>
      </c>
      <c r="B76" s="13"/>
      <c r="C76" s="20"/>
      <c r="D76" s="20"/>
      <c r="E76" s="21"/>
      <c r="F76" s="80"/>
      <c r="G76" s="81"/>
      <c r="H76" s="82"/>
      <c r="I76" s="24"/>
      <c r="J76" s="20"/>
      <c r="K76" s="21"/>
    </row>
    <row r="77" spans="1:11" ht="13.5" x14ac:dyDescent="0.25">
      <c r="A77" s="25" t="s">
        <v>34</v>
      </c>
      <c r="B77" s="13"/>
      <c r="C77" s="20"/>
      <c r="D77" s="20"/>
      <c r="E77" s="21"/>
      <c r="F77" s="80"/>
      <c r="G77" s="81"/>
      <c r="H77" s="82"/>
      <c r="I77" s="24"/>
      <c r="J77" s="20"/>
      <c r="K77" s="21"/>
    </row>
    <row r="78" spans="1:11" ht="13.5" x14ac:dyDescent="0.25">
      <c r="A78" s="29" t="s">
        <v>56</v>
      </c>
      <c r="B78" s="13"/>
      <c r="C78" s="30"/>
      <c r="D78" s="30"/>
      <c r="E78" s="31"/>
      <c r="F78" s="32"/>
      <c r="G78" s="30"/>
      <c r="H78" s="33"/>
      <c r="I78" s="34"/>
      <c r="J78" s="30"/>
      <c r="K78" s="31"/>
    </row>
    <row r="79" spans="1:11" ht="13.5" x14ac:dyDescent="0.25">
      <c r="A79" s="35" t="s">
        <v>36</v>
      </c>
      <c r="B79" s="13" t="s">
        <v>37</v>
      </c>
      <c r="C79" s="36"/>
      <c r="D79" s="36"/>
      <c r="E79" s="54"/>
      <c r="F79" s="60"/>
      <c r="G79" s="36"/>
      <c r="H79" s="54"/>
      <c r="I79" s="40"/>
      <c r="J79" s="36"/>
      <c r="K79" s="54"/>
    </row>
    <row r="80" spans="1:11" ht="13.5" x14ac:dyDescent="0.25">
      <c r="A80" s="46" t="s">
        <v>57</v>
      </c>
      <c r="B80" s="61"/>
      <c r="C80" s="48"/>
      <c r="D80" s="48">
        <v>2568591</v>
      </c>
      <c r="E80" s="62">
        <v>2879953</v>
      </c>
      <c r="F80" s="63">
        <v>2991615</v>
      </c>
      <c r="G80" s="48">
        <v>3148710</v>
      </c>
      <c r="H80" s="62">
        <v>3148710</v>
      </c>
      <c r="I80" s="63">
        <v>3393553</v>
      </c>
      <c r="J80" s="48">
        <v>3597162</v>
      </c>
      <c r="K80" s="62">
        <v>3812993</v>
      </c>
    </row>
    <row r="81" spans="1:11" ht="13.5" x14ac:dyDescent="0.25">
      <c r="A81" s="29" t="s">
        <v>58</v>
      </c>
      <c r="B81" s="64"/>
      <c r="C81" s="65">
        <f>C41+C80</f>
        <v>441704753</v>
      </c>
      <c r="D81" s="65">
        <f t="shared" ref="D81:K81" si="8">D41+D80</f>
        <v>546425151</v>
      </c>
      <c r="E81" s="76">
        <f t="shared" si="8"/>
        <v>643480700</v>
      </c>
      <c r="F81" s="67">
        <f t="shared" si="8"/>
        <v>805123657</v>
      </c>
      <c r="G81" s="65">
        <f t="shared" si="8"/>
        <v>735439636</v>
      </c>
      <c r="H81" s="76">
        <f t="shared" si="8"/>
        <v>721071749</v>
      </c>
      <c r="I81" s="67">
        <f t="shared" si="8"/>
        <v>1029460092</v>
      </c>
      <c r="J81" s="65">
        <f t="shared" si="8"/>
        <v>1076778909</v>
      </c>
      <c r="K81" s="76">
        <f t="shared" si="8"/>
        <v>1147568999</v>
      </c>
    </row>
    <row r="82" spans="1:11" ht="13.5" x14ac:dyDescent="0.25">
      <c r="A82" s="68" t="s">
        <v>36</v>
      </c>
      <c r="B82" s="69" t="s">
        <v>37</v>
      </c>
      <c r="C82" s="70"/>
      <c r="D82" s="89">
        <f>(D81-C81)/C81</f>
        <v>0.23708234355359087</v>
      </c>
      <c r="E82" s="90">
        <f t="shared" ref="E82:K82" si="9">(E81-D81)/D81</f>
        <v>0.17761910999590866</v>
      </c>
      <c r="F82" s="91">
        <f t="shared" si="9"/>
        <v>0.25120094044778657</v>
      </c>
      <c r="G82" s="89">
        <f t="shared" si="9"/>
        <v>-8.655070608613355E-2</v>
      </c>
      <c r="H82" s="90">
        <f t="shared" si="9"/>
        <v>-1.9536459957673533E-2</v>
      </c>
      <c r="I82" s="91">
        <f t="shared" si="9"/>
        <v>0.4276805233704975</v>
      </c>
      <c r="J82" s="89">
        <f t="shared" si="9"/>
        <v>4.5964692917887295E-2</v>
      </c>
      <c r="K82" s="90">
        <f t="shared" si="9"/>
        <v>6.5742455956666584E-2</v>
      </c>
    </row>
    <row r="83" spans="1:11" ht="13.5" x14ac:dyDescent="0.25">
      <c r="A83" s="73" t="s">
        <v>59</v>
      </c>
      <c r="B83" s="74" t="s">
        <v>60</v>
      </c>
      <c r="C83" s="75">
        <f>C26+C39+C65+C78</f>
        <v>401648151</v>
      </c>
      <c r="D83" s="75">
        <f t="shared" ref="D83:K83" si="10">D26+D39+D65+D78</f>
        <v>496328051</v>
      </c>
      <c r="E83" s="76">
        <f t="shared" si="10"/>
        <v>586978211</v>
      </c>
      <c r="F83" s="77">
        <f t="shared" si="10"/>
        <v>731473966</v>
      </c>
      <c r="G83" s="75">
        <f t="shared" si="10"/>
        <v>672947266</v>
      </c>
      <c r="H83" s="76">
        <f t="shared" si="10"/>
        <v>657458470</v>
      </c>
      <c r="I83" s="77">
        <f t="shared" si="10"/>
        <v>940164709</v>
      </c>
      <c r="J83" s="75">
        <f t="shared" si="10"/>
        <v>980546803</v>
      </c>
      <c r="K83" s="76">
        <f t="shared" si="10"/>
        <v>1044644375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workbookViewId="0">
      <selection sqref="A1:K1"/>
    </sheetView>
  </sheetViews>
  <sheetFormatPr defaultRowHeight="12.75" x14ac:dyDescent="0.2"/>
  <cols>
    <col min="1" max="1" width="35.7109375" style="1" customWidth="1"/>
    <col min="2" max="2" width="3.85546875" style="1" bestFit="1" customWidth="1"/>
    <col min="3" max="11" width="9.7109375" style="1" customWidth="1"/>
    <col min="12" max="256" width="9.140625" style="1"/>
    <col min="257" max="257" width="35.7109375" style="1" customWidth="1"/>
    <col min="258" max="258" width="3.85546875" style="1" bestFit="1" customWidth="1"/>
    <col min="259" max="267" width="9.7109375" style="1" customWidth="1"/>
    <col min="268" max="512" width="9.140625" style="1"/>
    <col min="513" max="513" width="35.7109375" style="1" customWidth="1"/>
    <col min="514" max="514" width="3.85546875" style="1" bestFit="1" customWidth="1"/>
    <col min="515" max="523" width="9.7109375" style="1" customWidth="1"/>
    <col min="524" max="768" width="9.140625" style="1"/>
    <col min="769" max="769" width="35.7109375" style="1" customWidth="1"/>
    <col min="770" max="770" width="3.85546875" style="1" bestFit="1" customWidth="1"/>
    <col min="771" max="779" width="9.7109375" style="1" customWidth="1"/>
    <col min="780" max="1024" width="9.140625" style="1"/>
    <col min="1025" max="1025" width="35.7109375" style="1" customWidth="1"/>
    <col min="1026" max="1026" width="3.85546875" style="1" bestFit="1" customWidth="1"/>
    <col min="1027" max="1035" width="9.7109375" style="1" customWidth="1"/>
    <col min="1036" max="1280" width="9.140625" style="1"/>
    <col min="1281" max="1281" width="35.7109375" style="1" customWidth="1"/>
    <col min="1282" max="1282" width="3.85546875" style="1" bestFit="1" customWidth="1"/>
    <col min="1283" max="1291" width="9.7109375" style="1" customWidth="1"/>
    <col min="1292" max="1536" width="9.140625" style="1"/>
    <col min="1537" max="1537" width="35.7109375" style="1" customWidth="1"/>
    <col min="1538" max="1538" width="3.85546875" style="1" bestFit="1" customWidth="1"/>
    <col min="1539" max="1547" width="9.7109375" style="1" customWidth="1"/>
    <col min="1548" max="1792" width="9.140625" style="1"/>
    <col min="1793" max="1793" width="35.7109375" style="1" customWidth="1"/>
    <col min="1794" max="1794" width="3.85546875" style="1" bestFit="1" customWidth="1"/>
    <col min="1795" max="1803" width="9.7109375" style="1" customWidth="1"/>
    <col min="1804" max="2048" width="9.140625" style="1"/>
    <col min="2049" max="2049" width="35.7109375" style="1" customWidth="1"/>
    <col min="2050" max="2050" width="3.85546875" style="1" bestFit="1" customWidth="1"/>
    <col min="2051" max="2059" width="9.7109375" style="1" customWidth="1"/>
    <col min="2060" max="2304" width="9.140625" style="1"/>
    <col min="2305" max="2305" width="35.7109375" style="1" customWidth="1"/>
    <col min="2306" max="2306" width="3.85546875" style="1" bestFit="1" customWidth="1"/>
    <col min="2307" max="2315" width="9.7109375" style="1" customWidth="1"/>
    <col min="2316" max="2560" width="9.140625" style="1"/>
    <col min="2561" max="2561" width="35.7109375" style="1" customWidth="1"/>
    <col min="2562" max="2562" width="3.85546875" style="1" bestFit="1" customWidth="1"/>
    <col min="2563" max="2571" width="9.7109375" style="1" customWidth="1"/>
    <col min="2572" max="2816" width="9.140625" style="1"/>
    <col min="2817" max="2817" width="35.7109375" style="1" customWidth="1"/>
    <col min="2818" max="2818" width="3.85546875" style="1" bestFit="1" customWidth="1"/>
    <col min="2819" max="2827" width="9.7109375" style="1" customWidth="1"/>
    <col min="2828" max="3072" width="9.140625" style="1"/>
    <col min="3073" max="3073" width="35.7109375" style="1" customWidth="1"/>
    <col min="3074" max="3074" width="3.85546875" style="1" bestFit="1" customWidth="1"/>
    <col min="3075" max="3083" width="9.7109375" style="1" customWidth="1"/>
    <col min="3084" max="3328" width="9.140625" style="1"/>
    <col min="3329" max="3329" width="35.7109375" style="1" customWidth="1"/>
    <col min="3330" max="3330" width="3.85546875" style="1" bestFit="1" customWidth="1"/>
    <col min="3331" max="3339" width="9.7109375" style="1" customWidth="1"/>
    <col min="3340" max="3584" width="9.140625" style="1"/>
    <col min="3585" max="3585" width="35.7109375" style="1" customWidth="1"/>
    <col min="3586" max="3586" width="3.85546875" style="1" bestFit="1" customWidth="1"/>
    <col min="3587" max="3595" width="9.7109375" style="1" customWidth="1"/>
    <col min="3596" max="3840" width="9.140625" style="1"/>
    <col min="3841" max="3841" width="35.7109375" style="1" customWidth="1"/>
    <col min="3842" max="3842" width="3.85546875" style="1" bestFit="1" customWidth="1"/>
    <col min="3843" max="3851" width="9.7109375" style="1" customWidth="1"/>
    <col min="3852" max="4096" width="9.140625" style="1"/>
    <col min="4097" max="4097" width="35.7109375" style="1" customWidth="1"/>
    <col min="4098" max="4098" width="3.85546875" style="1" bestFit="1" customWidth="1"/>
    <col min="4099" max="4107" width="9.7109375" style="1" customWidth="1"/>
    <col min="4108" max="4352" width="9.140625" style="1"/>
    <col min="4353" max="4353" width="35.7109375" style="1" customWidth="1"/>
    <col min="4354" max="4354" width="3.85546875" style="1" bestFit="1" customWidth="1"/>
    <col min="4355" max="4363" width="9.7109375" style="1" customWidth="1"/>
    <col min="4364" max="4608" width="9.140625" style="1"/>
    <col min="4609" max="4609" width="35.7109375" style="1" customWidth="1"/>
    <col min="4610" max="4610" width="3.85546875" style="1" bestFit="1" customWidth="1"/>
    <col min="4611" max="4619" width="9.7109375" style="1" customWidth="1"/>
    <col min="4620" max="4864" width="9.140625" style="1"/>
    <col min="4865" max="4865" width="35.7109375" style="1" customWidth="1"/>
    <col min="4866" max="4866" width="3.85546875" style="1" bestFit="1" customWidth="1"/>
    <col min="4867" max="4875" width="9.7109375" style="1" customWidth="1"/>
    <col min="4876" max="5120" width="9.140625" style="1"/>
    <col min="5121" max="5121" width="35.7109375" style="1" customWidth="1"/>
    <col min="5122" max="5122" width="3.85546875" style="1" bestFit="1" customWidth="1"/>
    <col min="5123" max="5131" width="9.7109375" style="1" customWidth="1"/>
    <col min="5132" max="5376" width="9.140625" style="1"/>
    <col min="5377" max="5377" width="35.7109375" style="1" customWidth="1"/>
    <col min="5378" max="5378" width="3.85546875" style="1" bestFit="1" customWidth="1"/>
    <col min="5379" max="5387" width="9.7109375" style="1" customWidth="1"/>
    <col min="5388" max="5632" width="9.140625" style="1"/>
    <col min="5633" max="5633" width="35.7109375" style="1" customWidth="1"/>
    <col min="5634" max="5634" width="3.85546875" style="1" bestFit="1" customWidth="1"/>
    <col min="5635" max="5643" width="9.7109375" style="1" customWidth="1"/>
    <col min="5644" max="5888" width="9.140625" style="1"/>
    <col min="5889" max="5889" width="35.7109375" style="1" customWidth="1"/>
    <col min="5890" max="5890" width="3.85546875" style="1" bestFit="1" customWidth="1"/>
    <col min="5891" max="5899" width="9.7109375" style="1" customWidth="1"/>
    <col min="5900" max="6144" width="9.140625" style="1"/>
    <col min="6145" max="6145" width="35.7109375" style="1" customWidth="1"/>
    <col min="6146" max="6146" width="3.85546875" style="1" bestFit="1" customWidth="1"/>
    <col min="6147" max="6155" width="9.7109375" style="1" customWidth="1"/>
    <col min="6156" max="6400" width="9.140625" style="1"/>
    <col min="6401" max="6401" width="35.7109375" style="1" customWidth="1"/>
    <col min="6402" max="6402" width="3.85546875" style="1" bestFit="1" customWidth="1"/>
    <col min="6403" max="6411" width="9.7109375" style="1" customWidth="1"/>
    <col min="6412" max="6656" width="9.140625" style="1"/>
    <col min="6657" max="6657" width="35.7109375" style="1" customWidth="1"/>
    <col min="6658" max="6658" width="3.85546875" style="1" bestFit="1" customWidth="1"/>
    <col min="6659" max="6667" width="9.7109375" style="1" customWidth="1"/>
    <col min="6668" max="6912" width="9.140625" style="1"/>
    <col min="6913" max="6913" width="35.7109375" style="1" customWidth="1"/>
    <col min="6914" max="6914" width="3.85546875" style="1" bestFit="1" customWidth="1"/>
    <col min="6915" max="6923" width="9.7109375" style="1" customWidth="1"/>
    <col min="6924" max="7168" width="9.140625" style="1"/>
    <col min="7169" max="7169" width="35.7109375" style="1" customWidth="1"/>
    <col min="7170" max="7170" width="3.85546875" style="1" bestFit="1" customWidth="1"/>
    <col min="7171" max="7179" width="9.7109375" style="1" customWidth="1"/>
    <col min="7180" max="7424" width="9.140625" style="1"/>
    <col min="7425" max="7425" width="35.7109375" style="1" customWidth="1"/>
    <col min="7426" max="7426" width="3.85546875" style="1" bestFit="1" customWidth="1"/>
    <col min="7427" max="7435" width="9.7109375" style="1" customWidth="1"/>
    <col min="7436" max="7680" width="9.140625" style="1"/>
    <col min="7681" max="7681" width="35.7109375" style="1" customWidth="1"/>
    <col min="7682" max="7682" width="3.85546875" style="1" bestFit="1" customWidth="1"/>
    <col min="7683" max="7691" width="9.7109375" style="1" customWidth="1"/>
    <col min="7692" max="7936" width="9.140625" style="1"/>
    <col min="7937" max="7937" width="35.7109375" style="1" customWidth="1"/>
    <col min="7938" max="7938" width="3.85546875" style="1" bestFit="1" customWidth="1"/>
    <col min="7939" max="7947" width="9.7109375" style="1" customWidth="1"/>
    <col min="7948" max="8192" width="9.140625" style="1"/>
    <col min="8193" max="8193" width="35.7109375" style="1" customWidth="1"/>
    <col min="8194" max="8194" width="3.85546875" style="1" bestFit="1" customWidth="1"/>
    <col min="8195" max="8203" width="9.7109375" style="1" customWidth="1"/>
    <col min="8204" max="8448" width="9.140625" style="1"/>
    <col min="8449" max="8449" width="35.7109375" style="1" customWidth="1"/>
    <col min="8450" max="8450" width="3.85546875" style="1" bestFit="1" customWidth="1"/>
    <col min="8451" max="8459" width="9.7109375" style="1" customWidth="1"/>
    <col min="8460" max="8704" width="9.140625" style="1"/>
    <col min="8705" max="8705" width="35.7109375" style="1" customWidth="1"/>
    <col min="8706" max="8706" width="3.85546875" style="1" bestFit="1" customWidth="1"/>
    <col min="8707" max="8715" width="9.7109375" style="1" customWidth="1"/>
    <col min="8716" max="8960" width="9.140625" style="1"/>
    <col min="8961" max="8961" width="35.7109375" style="1" customWidth="1"/>
    <col min="8962" max="8962" width="3.85546875" style="1" bestFit="1" customWidth="1"/>
    <col min="8963" max="8971" width="9.7109375" style="1" customWidth="1"/>
    <col min="8972" max="9216" width="9.140625" style="1"/>
    <col min="9217" max="9217" width="35.7109375" style="1" customWidth="1"/>
    <col min="9218" max="9218" width="3.85546875" style="1" bestFit="1" customWidth="1"/>
    <col min="9219" max="9227" width="9.7109375" style="1" customWidth="1"/>
    <col min="9228" max="9472" width="9.140625" style="1"/>
    <col min="9473" max="9473" width="35.7109375" style="1" customWidth="1"/>
    <col min="9474" max="9474" width="3.85546875" style="1" bestFit="1" customWidth="1"/>
    <col min="9475" max="9483" width="9.7109375" style="1" customWidth="1"/>
    <col min="9484" max="9728" width="9.140625" style="1"/>
    <col min="9729" max="9729" width="35.7109375" style="1" customWidth="1"/>
    <col min="9730" max="9730" width="3.85546875" style="1" bestFit="1" customWidth="1"/>
    <col min="9731" max="9739" width="9.7109375" style="1" customWidth="1"/>
    <col min="9740" max="9984" width="9.140625" style="1"/>
    <col min="9985" max="9985" width="35.7109375" style="1" customWidth="1"/>
    <col min="9986" max="9986" width="3.85546875" style="1" bestFit="1" customWidth="1"/>
    <col min="9987" max="9995" width="9.7109375" style="1" customWidth="1"/>
    <col min="9996" max="10240" width="9.140625" style="1"/>
    <col min="10241" max="10241" width="35.7109375" style="1" customWidth="1"/>
    <col min="10242" max="10242" width="3.85546875" style="1" bestFit="1" customWidth="1"/>
    <col min="10243" max="10251" width="9.7109375" style="1" customWidth="1"/>
    <col min="10252" max="10496" width="9.140625" style="1"/>
    <col min="10497" max="10497" width="35.7109375" style="1" customWidth="1"/>
    <col min="10498" max="10498" width="3.85546875" style="1" bestFit="1" customWidth="1"/>
    <col min="10499" max="10507" width="9.7109375" style="1" customWidth="1"/>
    <col min="10508" max="10752" width="9.140625" style="1"/>
    <col min="10753" max="10753" width="35.7109375" style="1" customWidth="1"/>
    <col min="10754" max="10754" width="3.85546875" style="1" bestFit="1" customWidth="1"/>
    <col min="10755" max="10763" width="9.7109375" style="1" customWidth="1"/>
    <col min="10764" max="11008" width="9.140625" style="1"/>
    <col min="11009" max="11009" width="35.7109375" style="1" customWidth="1"/>
    <col min="11010" max="11010" width="3.85546875" style="1" bestFit="1" customWidth="1"/>
    <col min="11011" max="11019" width="9.7109375" style="1" customWidth="1"/>
    <col min="11020" max="11264" width="9.140625" style="1"/>
    <col min="11265" max="11265" width="35.7109375" style="1" customWidth="1"/>
    <col min="11266" max="11266" width="3.85546875" style="1" bestFit="1" customWidth="1"/>
    <col min="11267" max="11275" width="9.7109375" style="1" customWidth="1"/>
    <col min="11276" max="11520" width="9.140625" style="1"/>
    <col min="11521" max="11521" width="35.7109375" style="1" customWidth="1"/>
    <col min="11522" max="11522" width="3.85546875" style="1" bestFit="1" customWidth="1"/>
    <col min="11523" max="11531" width="9.7109375" style="1" customWidth="1"/>
    <col min="11532" max="11776" width="9.140625" style="1"/>
    <col min="11777" max="11777" width="35.7109375" style="1" customWidth="1"/>
    <col min="11778" max="11778" width="3.85546875" style="1" bestFit="1" customWidth="1"/>
    <col min="11779" max="11787" width="9.7109375" style="1" customWidth="1"/>
    <col min="11788" max="12032" width="9.140625" style="1"/>
    <col min="12033" max="12033" width="35.7109375" style="1" customWidth="1"/>
    <col min="12034" max="12034" width="3.85546875" style="1" bestFit="1" customWidth="1"/>
    <col min="12035" max="12043" width="9.7109375" style="1" customWidth="1"/>
    <col min="12044" max="12288" width="9.140625" style="1"/>
    <col min="12289" max="12289" width="35.7109375" style="1" customWidth="1"/>
    <col min="12290" max="12290" width="3.85546875" style="1" bestFit="1" customWidth="1"/>
    <col min="12291" max="12299" width="9.7109375" style="1" customWidth="1"/>
    <col min="12300" max="12544" width="9.140625" style="1"/>
    <col min="12545" max="12545" width="35.7109375" style="1" customWidth="1"/>
    <col min="12546" max="12546" width="3.85546875" style="1" bestFit="1" customWidth="1"/>
    <col min="12547" max="12555" width="9.7109375" style="1" customWidth="1"/>
    <col min="12556" max="12800" width="9.140625" style="1"/>
    <col min="12801" max="12801" width="35.7109375" style="1" customWidth="1"/>
    <col min="12802" max="12802" width="3.85546875" style="1" bestFit="1" customWidth="1"/>
    <col min="12803" max="12811" width="9.7109375" style="1" customWidth="1"/>
    <col min="12812" max="13056" width="9.140625" style="1"/>
    <col min="13057" max="13057" width="35.7109375" style="1" customWidth="1"/>
    <col min="13058" max="13058" width="3.85546875" style="1" bestFit="1" customWidth="1"/>
    <col min="13059" max="13067" width="9.7109375" style="1" customWidth="1"/>
    <col min="13068" max="13312" width="9.140625" style="1"/>
    <col min="13313" max="13313" width="35.7109375" style="1" customWidth="1"/>
    <col min="13314" max="13314" width="3.85546875" style="1" bestFit="1" customWidth="1"/>
    <col min="13315" max="13323" width="9.7109375" style="1" customWidth="1"/>
    <col min="13324" max="13568" width="9.140625" style="1"/>
    <col min="13569" max="13569" width="35.7109375" style="1" customWidth="1"/>
    <col min="13570" max="13570" width="3.85546875" style="1" bestFit="1" customWidth="1"/>
    <col min="13571" max="13579" width="9.7109375" style="1" customWidth="1"/>
    <col min="13580" max="13824" width="9.140625" style="1"/>
    <col min="13825" max="13825" width="35.7109375" style="1" customWidth="1"/>
    <col min="13826" max="13826" width="3.85546875" style="1" bestFit="1" customWidth="1"/>
    <col min="13827" max="13835" width="9.7109375" style="1" customWidth="1"/>
    <col min="13836" max="14080" width="9.140625" style="1"/>
    <col min="14081" max="14081" width="35.7109375" style="1" customWidth="1"/>
    <col min="14082" max="14082" width="3.85546875" style="1" bestFit="1" customWidth="1"/>
    <col min="14083" max="14091" width="9.7109375" style="1" customWidth="1"/>
    <col min="14092" max="14336" width="9.140625" style="1"/>
    <col min="14337" max="14337" width="35.7109375" style="1" customWidth="1"/>
    <col min="14338" max="14338" width="3.85546875" style="1" bestFit="1" customWidth="1"/>
    <col min="14339" max="14347" width="9.7109375" style="1" customWidth="1"/>
    <col min="14348" max="14592" width="9.140625" style="1"/>
    <col min="14593" max="14593" width="35.7109375" style="1" customWidth="1"/>
    <col min="14594" max="14594" width="3.85546875" style="1" bestFit="1" customWidth="1"/>
    <col min="14595" max="14603" width="9.7109375" style="1" customWidth="1"/>
    <col min="14604" max="14848" width="9.140625" style="1"/>
    <col min="14849" max="14849" width="35.7109375" style="1" customWidth="1"/>
    <col min="14850" max="14850" width="3.85546875" style="1" bestFit="1" customWidth="1"/>
    <col min="14851" max="14859" width="9.7109375" style="1" customWidth="1"/>
    <col min="14860" max="15104" width="9.140625" style="1"/>
    <col min="15105" max="15105" width="35.7109375" style="1" customWidth="1"/>
    <col min="15106" max="15106" width="3.85546875" style="1" bestFit="1" customWidth="1"/>
    <col min="15107" max="15115" width="9.7109375" style="1" customWidth="1"/>
    <col min="15116" max="15360" width="9.140625" style="1"/>
    <col min="15361" max="15361" width="35.7109375" style="1" customWidth="1"/>
    <col min="15362" max="15362" width="3.85546875" style="1" bestFit="1" customWidth="1"/>
    <col min="15363" max="15371" width="9.7109375" style="1" customWidth="1"/>
    <col min="15372" max="15616" width="9.140625" style="1"/>
    <col min="15617" max="15617" width="35.7109375" style="1" customWidth="1"/>
    <col min="15618" max="15618" width="3.85546875" style="1" bestFit="1" customWidth="1"/>
    <col min="15619" max="15627" width="9.7109375" style="1" customWidth="1"/>
    <col min="15628" max="15872" width="9.140625" style="1"/>
    <col min="15873" max="15873" width="35.7109375" style="1" customWidth="1"/>
    <col min="15874" max="15874" width="3.85546875" style="1" bestFit="1" customWidth="1"/>
    <col min="15875" max="15883" width="9.7109375" style="1" customWidth="1"/>
    <col min="15884" max="16128" width="9.140625" style="1"/>
    <col min="16129" max="16129" width="35.7109375" style="1" customWidth="1"/>
    <col min="16130" max="16130" width="3.85546875" style="1" bestFit="1" customWidth="1"/>
    <col min="16131" max="16139" width="9.7109375" style="1" customWidth="1"/>
    <col min="16140" max="16384" width="9.140625" style="1"/>
  </cols>
  <sheetData>
    <row r="1" spans="1:11" ht="18" customHeight="1" x14ac:dyDescent="0.25">
      <c r="A1" s="97" t="s">
        <v>81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4.9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6" t="s">
        <v>5</v>
      </c>
      <c r="F2" s="98" t="s">
        <v>6</v>
      </c>
      <c r="G2" s="99"/>
      <c r="H2" s="100"/>
      <c r="I2" s="101" t="s">
        <v>7</v>
      </c>
      <c r="J2" s="102"/>
      <c r="K2" s="103"/>
    </row>
    <row r="3" spans="1:11" ht="24.95" customHeight="1" x14ac:dyDescent="0.2">
      <c r="A3" s="7" t="s">
        <v>8</v>
      </c>
      <c r="B3" s="8"/>
      <c r="C3" s="9" t="s">
        <v>9</v>
      </c>
      <c r="D3" s="9" t="s">
        <v>9</v>
      </c>
      <c r="E3" s="10" t="s">
        <v>9</v>
      </c>
      <c r="F3" s="11" t="s">
        <v>10</v>
      </c>
      <c r="G3" s="9" t="s">
        <v>11</v>
      </c>
      <c r="H3" s="10" t="s">
        <v>12</v>
      </c>
      <c r="I3" s="11" t="s">
        <v>13</v>
      </c>
      <c r="J3" s="9" t="s">
        <v>14</v>
      </c>
      <c r="K3" s="10" t="s">
        <v>15</v>
      </c>
    </row>
    <row r="4" spans="1:11" ht="13.5" x14ac:dyDescent="0.25">
      <c r="A4" s="12"/>
      <c r="B4" s="13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 t="s">
        <v>21</v>
      </c>
      <c r="H4" s="17" t="s">
        <v>22</v>
      </c>
      <c r="I4" s="18" t="s">
        <v>23</v>
      </c>
      <c r="J4" s="14" t="s">
        <v>24</v>
      </c>
      <c r="K4" s="15" t="s">
        <v>25</v>
      </c>
    </row>
    <row r="5" spans="1:11" ht="13.5" x14ac:dyDescent="0.25">
      <c r="A5" s="19" t="s">
        <v>26</v>
      </c>
      <c r="B5" s="13"/>
      <c r="C5" s="20"/>
      <c r="D5" s="20"/>
      <c r="E5" s="21"/>
      <c r="F5" s="22"/>
      <c r="G5" s="20"/>
      <c r="H5" s="23"/>
      <c r="I5" s="24"/>
      <c r="J5" s="20"/>
      <c r="K5" s="21"/>
    </row>
    <row r="6" spans="1:11" ht="13.5" x14ac:dyDescent="0.25">
      <c r="A6" s="25" t="s">
        <v>27</v>
      </c>
      <c r="B6" s="13"/>
      <c r="C6" s="20">
        <v>50750562</v>
      </c>
      <c r="D6" s="20">
        <v>76900929</v>
      </c>
      <c r="E6" s="21">
        <v>96224277</v>
      </c>
      <c r="F6" s="80">
        <v>126169349</v>
      </c>
      <c r="G6" s="81">
        <v>102206387</v>
      </c>
      <c r="H6" s="82">
        <v>109182296</v>
      </c>
      <c r="I6" s="24">
        <v>130264376</v>
      </c>
      <c r="J6" s="20">
        <v>139165358</v>
      </c>
      <c r="K6" s="21">
        <f>SUM('[1]NW371:DC40'!K6)</f>
        <v>132023299</v>
      </c>
    </row>
    <row r="7" spans="1:11" ht="13.5" x14ac:dyDescent="0.25">
      <c r="A7" s="25" t="s">
        <v>28</v>
      </c>
      <c r="B7" s="13"/>
      <c r="C7" s="20">
        <v>13328129</v>
      </c>
      <c r="D7" s="20">
        <v>13336831</v>
      </c>
      <c r="E7" s="21">
        <v>8974081</v>
      </c>
      <c r="F7" s="80">
        <v>12686927</v>
      </c>
      <c r="G7" s="81">
        <v>10790110</v>
      </c>
      <c r="H7" s="82">
        <v>11864116</v>
      </c>
      <c r="I7" s="24">
        <v>16340768</v>
      </c>
      <c r="J7" s="20">
        <v>24230971</v>
      </c>
      <c r="K7" s="21">
        <f>SUM('[1]NW371:DC40'!K7)</f>
        <v>25297193</v>
      </c>
    </row>
    <row r="8" spans="1:11" ht="13.5" x14ac:dyDescent="0.25">
      <c r="A8" s="25" t="s">
        <v>29</v>
      </c>
      <c r="B8" s="13"/>
      <c r="C8" s="20">
        <v>2274492</v>
      </c>
      <c r="D8" s="20">
        <v>1849077</v>
      </c>
      <c r="E8" s="21">
        <v>2667287</v>
      </c>
      <c r="F8" s="80">
        <v>8859897</v>
      </c>
      <c r="G8" s="81">
        <v>5044540</v>
      </c>
      <c r="H8" s="82">
        <v>7497382</v>
      </c>
      <c r="I8" s="24">
        <v>7343198</v>
      </c>
      <c r="J8" s="20">
        <v>6825499</v>
      </c>
      <c r="K8" s="21">
        <f>SUM('[1]NW371:DC40'!K8)</f>
        <v>7324061</v>
      </c>
    </row>
    <row r="9" spans="1:11" ht="13.5" x14ac:dyDescent="0.25">
      <c r="A9" s="25" t="s">
        <v>30</v>
      </c>
      <c r="B9" s="13"/>
      <c r="C9" s="20">
        <v>14035814</v>
      </c>
      <c r="D9" s="20">
        <v>15860359</v>
      </c>
      <c r="E9" s="21">
        <v>18406563</v>
      </c>
      <c r="F9" s="80">
        <v>29046329</v>
      </c>
      <c r="G9" s="81">
        <v>26745291</v>
      </c>
      <c r="H9" s="82">
        <v>27752528</v>
      </c>
      <c r="I9" s="24">
        <v>35774303</v>
      </c>
      <c r="J9" s="20">
        <v>38410813</v>
      </c>
      <c r="K9" s="21">
        <f>SUM('[1]NW371:DC40'!K9)</f>
        <v>41400952</v>
      </c>
    </row>
    <row r="10" spans="1:11" ht="13.5" x14ac:dyDescent="0.25">
      <c r="A10" s="25" t="s">
        <v>31</v>
      </c>
      <c r="B10" s="13"/>
      <c r="C10" s="20">
        <v>2667810</v>
      </c>
      <c r="D10" s="20">
        <v>2927021</v>
      </c>
      <c r="E10" s="21">
        <v>3389153</v>
      </c>
      <c r="F10" s="80">
        <v>5643179</v>
      </c>
      <c r="G10" s="81">
        <v>5053093</v>
      </c>
      <c r="H10" s="82">
        <v>5345272</v>
      </c>
      <c r="I10" s="24">
        <v>6897441</v>
      </c>
      <c r="J10" s="20">
        <v>7374291</v>
      </c>
      <c r="K10" s="21">
        <f>SUM('[1]NW371:DC40'!K10)</f>
        <v>7964569</v>
      </c>
    </row>
    <row r="11" spans="1:11" ht="13.5" x14ac:dyDescent="0.25">
      <c r="A11" s="25" t="s">
        <v>32</v>
      </c>
      <c r="B11" s="13"/>
      <c r="C11" s="20">
        <v>694583</v>
      </c>
      <c r="D11" s="20">
        <v>437028</v>
      </c>
      <c r="E11" s="21">
        <v>474359</v>
      </c>
      <c r="F11" s="80">
        <v>1333862</v>
      </c>
      <c r="G11" s="81">
        <v>580947</v>
      </c>
      <c r="H11" s="82">
        <v>578447</v>
      </c>
      <c r="I11" s="24">
        <v>1330002</v>
      </c>
      <c r="J11" s="20">
        <v>1452201</v>
      </c>
      <c r="K11" s="21">
        <f>SUM('[1]NW371:DC40'!K11)</f>
        <v>1574214</v>
      </c>
    </row>
    <row r="12" spans="1:11" ht="13.5" x14ac:dyDescent="0.25">
      <c r="A12" s="25" t="s">
        <v>33</v>
      </c>
      <c r="B12" s="13"/>
      <c r="C12" s="20">
        <v>543368</v>
      </c>
      <c r="D12" s="20">
        <v>508396</v>
      </c>
      <c r="E12" s="21">
        <v>213985</v>
      </c>
      <c r="F12" s="80">
        <v>3276548</v>
      </c>
      <c r="G12" s="81">
        <v>3198174</v>
      </c>
      <c r="H12" s="82">
        <v>3118037</v>
      </c>
      <c r="I12" s="24">
        <v>10389380</v>
      </c>
      <c r="J12" s="20">
        <v>766952</v>
      </c>
      <c r="K12" s="21">
        <f>SUM('[1]NW371:DC40'!K12)</f>
        <v>825122</v>
      </c>
    </row>
    <row r="13" spans="1:11" ht="13.5" x14ac:dyDescent="0.25">
      <c r="A13" s="25" t="s">
        <v>34</v>
      </c>
      <c r="B13" s="13"/>
      <c r="C13" s="20"/>
      <c r="D13" s="20"/>
      <c r="E13" s="21"/>
      <c r="F13" s="80">
        <v>5370</v>
      </c>
      <c r="G13" s="81">
        <v>5370</v>
      </c>
      <c r="H13" s="82">
        <v>5802</v>
      </c>
      <c r="I13" s="24">
        <v>5790</v>
      </c>
      <c r="J13" s="20">
        <v>6250</v>
      </c>
      <c r="K13" s="21">
        <f>SUM('[1]NW371:DC40'!K13)</f>
        <v>6750</v>
      </c>
    </row>
    <row r="14" spans="1:11" ht="13.5" x14ac:dyDescent="0.25">
      <c r="A14" s="29" t="s">
        <v>35</v>
      </c>
      <c r="B14" s="13"/>
      <c r="C14" s="30">
        <v>84294758</v>
      </c>
      <c r="D14" s="30">
        <v>111819641</v>
      </c>
      <c r="E14" s="31">
        <v>130349705</v>
      </c>
      <c r="F14" s="32">
        <v>187021460</v>
      </c>
      <c r="G14" s="30">
        <v>153623912</v>
      </c>
      <c r="H14" s="33">
        <v>165343879</v>
      </c>
      <c r="I14" s="34">
        <v>208345258</v>
      </c>
      <c r="J14" s="30">
        <v>218232336</v>
      </c>
      <c r="K14" s="31">
        <f>SUM(K6:K13)</f>
        <v>216416160</v>
      </c>
    </row>
    <row r="15" spans="1:11" ht="13.5" x14ac:dyDescent="0.25">
      <c r="A15" s="35" t="s">
        <v>36</v>
      </c>
      <c r="B15" s="13" t="s">
        <v>37</v>
      </c>
      <c r="C15" s="36"/>
      <c r="D15" s="36">
        <v>32.700000000000003</v>
      </c>
      <c r="E15" s="37">
        <v>16.600000000000001</v>
      </c>
      <c r="F15" s="38">
        <v>43.5</v>
      </c>
      <c r="G15" s="36">
        <v>-17.899999999999999</v>
      </c>
      <c r="H15" s="39">
        <v>7.6</v>
      </c>
      <c r="I15" s="40">
        <v>26</v>
      </c>
      <c r="J15" s="36">
        <v>4.7</v>
      </c>
      <c r="K15" s="95">
        <f>(K14-J14)/J14</f>
        <v>-8.3222130747846648E-3</v>
      </c>
    </row>
    <row r="16" spans="1:11" ht="13.5" x14ac:dyDescent="0.25">
      <c r="A16" s="19" t="s">
        <v>38</v>
      </c>
      <c r="B16" s="13" t="s">
        <v>39</v>
      </c>
      <c r="C16" s="20"/>
      <c r="D16" s="20"/>
      <c r="E16" s="21"/>
      <c r="F16" s="22"/>
      <c r="G16" s="20"/>
      <c r="H16" s="23"/>
      <c r="I16" s="24"/>
      <c r="J16" s="20"/>
      <c r="K16" s="21"/>
    </row>
    <row r="17" spans="1:11" ht="13.5" x14ac:dyDescent="0.25">
      <c r="A17" s="25" t="s">
        <v>27</v>
      </c>
      <c r="B17" s="13"/>
      <c r="C17" s="20">
        <v>32269898</v>
      </c>
      <c r="D17" s="20">
        <v>38682028</v>
      </c>
      <c r="E17" s="21">
        <v>41978029</v>
      </c>
      <c r="F17" s="80">
        <v>65461185</v>
      </c>
      <c r="G17" s="81">
        <v>56294243</v>
      </c>
      <c r="H17" s="82">
        <v>63004673</v>
      </c>
      <c r="I17" s="24">
        <v>75757265</v>
      </c>
      <c r="J17" s="20">
        <v>83707843</v>
      </c>
      <c r="K17" s="21">
        <f>SUM('[1]NW371:DC40'!K17)</f>
        <v>83680249</v>
      </c>
    </row>
    <row r="18" spans="1:11" ht="13.5" x14ac:dyDescent="0.25">
      <c r="A18" s="25" t="s">
        <v>28</v>
      </c>
      <c r="B18" s="13"/>
      <c r="C18" s="20">
        <v>4324799</v>
      </c>
      <c r="D18" s="20">
        <v>3792034</v>
      </c>
      <c r="E18" s="21">
        <v>3380780</v>
      </c>
      <c r="F18" s="80">
        <v>4420101</v>
      </c>
      <c r="G18" s="81">
        <v>4017831</v>
      </c>
      <c r="H18" s="82">
        <v>3916551</v>
      </c>
      <c r="I18" s="24">
        <v>5425934</v>
      </c>
      <c r="J18" s="20">
        <v>5868827</v>
      </c>
      <c r="K18" s="21">
        <f>SUM('[1]NW371:DC40'!K18)</f>
        <v>6346770</v>
      </c>
    </row>
    <row r="19" spans="1:11" ht="13.5" x14ac:dyDescent="0.25">
      <c r="A19" s="25" t="s">
        <v>29</v>
      </c>
      <c r="B19" s="13"/>
      <c r="C19" s="20">
        <v>937497</v>
      </c>
      <c r="D19" s="20">
        <v>1102486</v>
      </c>
      <c r="E19" s="21">
        <v>910205</v>
      </c>
      <c r="F19" s="80">
        <v>974185</v>
      </c>
      <c r="G19" s="81">
        <v>909668</v>
      </c>
      <c r="H19" s="82">
        <v>909668</v>
      </c>
      <c r="I19" s="24">
        <v>1412516</v>
      </c>
      <c r="J19" s="20">
        <v>1511665</v>
      </c>
      <c r="K19" s="21">
        <f>SUM('[1]NW371:DC40'!K19)</f>
        <v>1604567</v>
      </c>
    </row>
    <row r="20" spans="1:11" ht="13.5" x14ac:dyDescent="0.25">
      <c r="A20" s="25" t="s">
        <v>30</v>
      </c>
      <c r="B20" s="13"/>
      <c r="C20" s="20">
        <v>6220024</v>
      </c>
      <c r="D20" s="20">
        <v>6491736</v>
      </c>
      <c r="E20" s="21">
        <v>8978531</v>
      </c>
      <c r="F20" s="80">
        <v>13329659</v>
      </c>
      <c r="G20" s="81">
        <v>13158362</v>
      </c>
      <c r="H20" s="82">
        <v>13140762</v>
      </c>
      <c r="I20" s="24">
        <v>15446423</v>
      </c>
      <c r="J20" s="20">
        <v>15768755</v>
      </c>
      <c r="K20" s="21">
        <f>SUM('[1]NW371:DC40'!K20)</f>
        <v>16843532</v>
      </c>
    </row>
    <row r="21" spans="1:11" ht="13.5" x14ac:dyDescent="0.25">
      <c r="A21" s="25" t="s">
        <v>31</v>
      </c>
      <c r="B21" s="13"/>
      <c r="C21" s="20">
        <v>323417</v>
      </c>
      <c r="D21" s="20">
        <v>605601</v>
      </c>
      <c r="E21" s="21">
        <v>136473</v>
      </c>
      <c r="F21" s="80">
        <v>653802</v>
      </c>
      <c r="G21" s="81">
        <v>752771</v>
      </c>
      <c r="H21" s="82">
        <v>896771</v>
      </c>
      <c r="I21" s="24">
        <v>1179585</v>
      </c>
      <c r="J21" s="20">
        <v>1261324</v>
      </c>
      <c r="K21" s="21">
        <f>SUM('[1]NW371:DC40'!K21)</f>
        <v>1355373</v>
      </c>
    </row>
    <row r="22" spans="1:11" ht="13.5" x14ac:dyDescent="0.25">
      <c r="A22" s="25" t="s">
        <v>32</v>
      </c>
      <c r="B22" s="13"/>
      <c r="C22" s="20">
        <v>1422200</v>
      </c>
      <c r="D22" s="20">
        <v>1340850</v>
      </c>
      <c r="E22" s="21">
        <v>839414</v>
      </c>
      <c r="F22" s="80">
        <v>1544515</v>
      </c>
      <c r="G22" s="81">
        <v>1131636</v>
      </c>
      <c r="H22" s="82">
        <v>1131636</v>
      </c>
      <c r="I22" s="24">
        <v>2636686</v>
      </c>
      <c r="J22" s="20">
        <v>2783685</v>
      </c>
      <c r="K22" s="21">
        <f>SUM('[1]NW371:DC40'!K22)</f>
        <v>2942804</v>
      </c>
    </row>
    <row r="23" spans="1:11" ht="13.5" x14ac:dyDescent="0.25">
      <c r="A23" s="25" t="s">
        <v>40</v>
      </c>
      <c r="B23" s="13"/>
      <c r="C23" s="20">
        <v>1952707</v>
      </c>
      <c r="D23" s="20">
        <v>1692560</v>
      </c>
      <c r="E23" s="21">
        <v>1380875</v>
      </c>
      <c r="F23" s="80">
        <v>5506471</v>
      </c>
      <c r="G23" s="81">
        <v>5035589</v>
      </c>
      <c r="H23" s="82">
        <v>4336086</v>
      </c>
      <c r="I23" s="24">
        <v>8426929</v>
      </c>
      <c r="J23" s="20">
        <v>9184884</v>
      </c>
      <c r="K23" s="21">
        <f>SUM('[1]NW371:DC40'!K23)</f>
        <v>10016700</v>
      </c>
    </row>
    <row r="24" spans="1:11" ht="13.5" x14ac:dyDescent="0.25">
      <c r="A24" s="25" t="s">
        <v>33</v>
      </c>
      <c r="B24" s="13"/>
      <c r="C24" s="20">
        <v>1489363</v>
      </c>
      <c r="D24" s="20">
        <v>1341265</v>
      </c>
      <c r="E24" s="21">
        <v>1536398</v>
      </c>
      <c r="F24" s="80">
        <v>1373261</v>
      </c>
      <c r="G24" s="81">
        <v>1316048</v>
      </c>
      <c r="H24" s="82">
        <v>1316948</v>
      </c>
      <c r="I24" s="24">
        <v>834980</v>
      </c>
      <c r="J24" s="20">
        <v>896139</v>
      </c>
      <c r="K24" s="21">
        <f>SUM('[1]NW371:DC40'!K24)</f>
        <v>973040</v>
      </c>
    </row>
    <row r="25" spans="1:11" ht="13.5" x14ac:dyDescent="0.25">
      <c r="A25" s="25" t="s">
        <v>34</v>
      </c>
      <c r="B25" s="13"/>
      <c r="C25" s="20">
        <v>259237</v>
      </c>
      <c r="D25" s="20">
        <v>4900</v>
      </c>
      <c r="E25" s="21">
        <v>28995</v>
      </c>
      <c r="F25" s="80">
        <v>25094</v>
      </c>
      <c r="G25" s="81">
        <v>25094</v>
      </c>
      <c r="H25" s="82">
        <v>25094</v>
      </c>
      <c r="I25" s="24">
        <v>25262</v>
      </c>
      <c r="J25" s="20">
        <v>27789</v>
      </c>
      <c r="K25" s="21">
        <f>SUM('[1]NW371:DC40'!K25)</f>
        <v>30568</v>
      </c>
    </row>
    <row r="26" spans="1:11" ht="13.5" x14ac:dyDescent="0.25">
      <c r="A26" s="29" t="s">
        <v>41</v>
      </c>
      <c r="B26" s="13"/>
      <c r="C26" s="30">
        <v>49199142</v>
      </c>
      <c r="D26" s="30">
        <v>55053460</v>
      </c>
      <c r="E26" s="31">
        <v>59169700</v>
      </c>
      <c r="F26" s="32">
        <v>93288273</v>
      </c>
      <c r="G26" s="30">
        <v>82641243</v>
      </c>
      <c r="H26" s="33">
        <v>88678190</v>
      </c>
      <c r="I26" s="34">
        <v>111145580</v>
      </c>
      <c r="J26" s="30">
        <v>121010914</v>
      </c>
      <c r="K26" s="31">
        <f>SUM(K17:K25)</f>
        <v>123793603</v>
      </c>
    </row>
    <row r="27" spans="1:11" ht="13.5" x14ac:dyDescent="0.25">
      <c r="A27" s="35" t="s">
        <v>36</v>
      </c>
      <c r="B27" s="13" t="s">
        <v>37</v>
      </c>
      <c r="C27" s="36"/>
      <c r="D27" s="36">
        <v>11.9</v>
      </c>
      <c r="E27" s="37">
        <v>7.5</v>
      </c>
      <c r="F27" s="38">
        <v>57.7</v>
      </c>
      <c r="G27" s="36">
        <v>-11.4</v>
      </c>
      <c r="H27" s="39">
        <v>7.3</v>
      </c>
      <c r="I27" s="40">
        <v>25.3</v>
      </c>
      <c r="J27" s="36">
        <v>8.9</v>
      </c>
      <c r="K27" s="95">
        <f>(K26-J26)/J26</f>
        <v>2.2995355608999037E-2</v>
      </c>
    </row>
    <row r="28" spans="1:11" ht="13.5" x14ac:dyDescent="0.25">
      <c r="A28" s="19" t="s">
        <v>42</v>
      </c>
      <c r="B28" s="13"/>
      <c r="C28" s="20"/>
      <c r="D28" s="20"/>
      <c r="E28" s="21"/>
      <c r="F28" s="22"/>
      <c r="G28" s="20"/>
      <c r="H28" s="23"/>
      <c r="I28" s="24"/>
      <c r="J28" s="20"/>
      <c r="K28" s="21"/>
    </row>
    <row r="29" spans="1:11" ht="13.5" x14ac:dyDescent="0.25">
      <c r="A29" s="25" t="s">
        <v>43</v>
      </c>
      <c r="B29" s="13"/>
      <c r="C29" s="20">
        <v>401034458</v>
      </c>
      <c r="D29" s="20">
        <v>535530936</v>
      </c>
      <c r="E29" s="21">
        <v>603117174</v>
      </c>
      <c r="F29" s="80">
        <v>900191752</v>
      </c>
      <c r="G29" s="81">
        <v>883455596</v>
      </c>
      <c r="H29" s="82">
        <v>879842929</v>
      </c>
      <c r="I29" s="24">
        <v>1240031822</v>
      </c>
      <c r="J29" s="20">
        <v>1310870657</v>
      </c>
      <c r="K29" s="21">
        <f>SUM('[1]NW371:DC40'!K29)</f>
        <v>1159462958</v>
      </c>
    </row>
    <row r="30" spans="1:11" ht="13.5" x14ac:dyDescent="0.25">
      <c r="A30" s="25" t="s">
        <v>28</v>
      </c>
      <c r="B30" s="13"/>
      <c r="C30" s="20">
        <v>91749571</v>
      </c>
      <c r="D30" s="20">
        <v>102085855</v>
      </c>
      <c r="E30" s="21">
        <v>118119807</v>
      </c>
      <c r="F30" s="80">
        <v>169631312</v>
      </c>
      <c r="G30" s="81">
        <v>156917759</v>
      </c>
      <c r="H30" s="82">
        <v>157161783</v>
      </c>
      <c r="I30" s="24">
        <v>234393782</v>
      </c>
      <c r="J30" s="20">
        <v>251780598</v>
      </c>
      <c r="K30" s="21">
        <f>SUM('[1]NW371:DC40'!K30)</f>
        <v>216618372</v>
      </c>
    </row>
    <row r="31" spans="1:11" ht="13.5" x14ac:dyDescent="0.25">
      <c r="A31" s="25" t="s">
        <v>29</v>
      </c>
      <c r="B31" s="13"/>
      <c r="C31" s="20">
        <v>27332374</v>
      </c>
      <c r="D31" s="20">
        <v>31260131</v>
      </c>
      <c r="E31" s="21">
        <v>37031539</v>
      </c>
      <c r="F31" s="80">
        <v>75066964</v>
      </c>
      <c r="G31" s="81">
        <v>71958629</v>
      </c>
      <c r="H31" s="82">
        <v>69198183</v>
      </c>
      <c r="I31" s="24">
        <v>109819254</v>
      </c>
      <c r="J31" s="20">
        <v>117005506</v>
      </c>
      <c r="K31" s="21">
        <f>SUM('[1]NW371:DC40'!K31)</f>
        <v>89629316</v>
      </c>
    </row>
    <row r="32" spans="1:11" ht="13.5" x14ac:dyDescent="0.25">
      <c r="A32" s="25" t="s">
        <v>30</v>
      </c>
      <c r="B32" s="13"/>
      <c r="C32" s="20">
        <v>29918575</v>
      </c>
      <c r="D32" s="20">
        <v>34893337</v>
      </c>
      <c r="E32" s="21">
        <v>39619139</v>
      </c>
      <c r="F32" s="80">
        <v>48805589</v>
      </c>
      <c r="G32" s="81">
        <v>51309004</v>
      </c>
      <c r="H32" s="82">
        <v>49186487</v>
      </c>
      <c r="I32" s="24">
        <v>59819997</v>
      </c>
      <c r="J32" s="20">
        <v>63495096</v>
      </c>
      <c r="K32" s="21">
        <f>SUM('[1]NW371:DC40'!K32)</f>
        <v>61195096</v>
      </c>
    </row>
    <row r="33" spans="1:11" ht="13.5" x14ac:dyDescent="0.25">
      <c r="A33" s="25" t="s">
        <v>31</v>
      </c>
      <c r="B33" s="13"/>
      <c r="C33" s="20">
        <v>41567</v>
      </c>
      <c r="D33" s="20">
        <v>120113</v>
      </c>
      <c r="E33" s="21">
        <v>77292</v>
      </c>
      <c r="F33" s="80">
        <v>1154043</v>
      </c>
      <c r="G33" s="81">
        <v>805799</v>
      </c>
      <c r="H33" s="82">
        <v>776754</v>
      </c>
      <c r="I33" s="24">
        <v>1871502</v>
      </c>
      <c r="J33" s="20">
        <v>1973218</v>
      </c>
      <c r="K33" s="21">
        <f>SUM('[1]NW371:DC40'!K33)</f>
        <v>2108546</v>
      </c>
    </row>
    <row r="34" spans="1:11" ht="13.5" x14ac:dyDescent="0.25">
      <c r="A34" s="25" t="s">
        <v>32</v>
      </c>
      <c r="B34" s="13"/>
      <c r="C34" s="20">
        <v>17462110</v>
      </c>
      <c r="D34" s="20">
        <v>18597840</v>
      </c>
      <c r="E34" s="21">
        <v>8902221</v>
      </c>
      <c r="F34" s="80">
        <v>16923455</v>
      </c>
      <c r="G34" s="81">
        <v>15791939</v>
      </c>
      <c r="H34" s="82">
        <v>14112424</v>
      </c>
      <c r="I34" s="24">
        <v>19987395</v>
      </c>
      <c r="J34" s="20">
        <v>21365872</v>
      </c>
      <c r="K34" s="21">
        <f>SUM('[1]NW371:DC40'!K34)</f>
        <v>17399985</v>
      </c>
    </row>
    <row r="35" spans="1:11" ht="13.5" x14ac:dyDescent="0.25">
      <c r="A35" s="25" t="s">
        <v>44</v>
      </c>
      <c r="B35" s="13"/>
      <c r="C35" s="20">
        <v>31277790</v>
      </c>
      <c r="D35" s="20">
        <v>44562124</v>
      </c>
      <c r="E35" s="21">
        <v>51981711</v>
      </c>
      <c r="F35" s="80">
        <v>48088993</v>
      </c>
      <c r="G35" s="81">
        <v>56424433</v>
      </c>
      <c r="H35" s="82">
        <v>70931842</v>
      </c>
      <c r="I35" s="24">
        <v>71982939</v>
      </c>
      <c r="J35" s="20">
        <v>78467912</v>
      </c>
      <c r="K35" s="21">
        <f>SUM('[1]NW371:DC40'!K35)</f>
        <v>72964945</v>
      </c>
    </row>
    <row r="36" spans="1:11" ht="13.5" x14ac:dyDescent="0.25">
      <c r="A36" s="25" t="s">
        <v>40</v>
      </c>
      <c r="B36" s="13"/>
      <c r="C36" s="20">
        <v>3251354</v>
      </c>
      <c r="D36" s="20">
        <v>8150071</v>
      </c>
      <c r="E36" s="21">
        <v>9321005</v>
      </c>
      <c r="F36" s="80">
        <v>19804150</v>
      </c>
      <c r="G36" s="81">
        <v>20007718</v>
      </c>
      <c r="H36" s="82">
        <v>19537919</v>
      </c>
      <c r="I36" s="24">
        <v>28783791</v>
      </c>
      <c r="J36" s="20">
        <v>31256716</v>
      </c>
      <c r="K36" s="21">
        <f>SUM('[1]NW371:DC40'!K36)</f>
        <v>33812732</v>
      </c>
    </row>
    <row r="37" spans="1:11" ht="13.5" x14ac:dyDescent="0.25">
      <c r="A37" s="25" t="s">
        <v>33</v>
      </c>
      <c r="B37" s="13"/>
      <c r="C37" s="20">
        <v>20297942</v>
      </c>
      <c r="D37" s="20">
        <v>24044687</v>
      </c>
      <c r="E37" s="21">
        <v>86980240</v>
      </c>
      <c r="F37" s="80">
        <v>78581954</v>
      </c>
      <c r="G37" s="81">
        <v>74907409</v>
      </c>
      <c r="H37" s="82">
        <v>87365358</v>
      </c>
      <c r="I37" s="24">
        <v>119697040</v>
      </c>
      <c r="J37" s="20">
        <v>128912228</v>
      </c>
      <c r="K37" s="21">
        <f>SUM('[1]NW371:DC40'!K37)</f>
        <v>113058238</v>
      </c>
    </row>
    <row r="38" spans="1:11" ht="13.5" x14ac:dyDescent="0.25">
      <c r="A38" s="25" t="s">
        <v>34</v>
      </c>
      <c r="B38" s="13"/>
      <c r="C38" s="41">
        <v>615608</v>
      </c>
      <c r="D38" s="41">
        <v>1351428</v>
      </c>
      <c r="E38" s="42">
        <v>562767</v>
      </c>
      <c r="F38" s="43">
        <v>2580343</v>
      </c>
      <c r="G38" s="41">
        <v>2360513</v>
      </c>
      <c r="H38" s="44">
        <v>2360513</v>
      </c>
      <c r="I38" s="45">
        <v>4769250</v>
      </c>
      <c r="J38" s="41">
        <v>5186850</v>
      </c>
      <c r="K38" s="21">
        <f>SUM('[1]NW371:DC40'!K38)</f>
        <v>5665731</v>
      </c>
    </row>
    <row r="39" spans="1:11" ht="13.5" x14ac:dyDescent="0.25">
      <c r="A39" s="29" t="s">
        <v>45</v>
      </c>
      <c r="B39" s="13"/>
      <c r="C39" s="30">
        <f>SUM(C29:C38)</f>
        <v>622981349</v>
      </c>
      <c r="D39" s="30">
        <v>678017401</v>
      </c>
      <c r="E39" s="31">
        <v>837929314</v>
      </c>
      <c r="F39" s="32">
        <v>1184565347</v>
      </c>
      <c r="G39" s="30">
        <v>1156790740</v>
      </c>
      <c r="H39" s="33">
        <v>1173426683</v>
      </c>
      <c r="I39" s="34">
        <v>1705758150</v>
      </c>
      <c r="J39" s="30">
        <v>1810173522</v>
      </c>
      <c r="K39" s="31">
        <f>SUM(K29:K38)</f>
        <v>1771915919</v>
      </c>
    </row>
    <row r="40" spans="1:11" ht="13.5" x14ac:dyDescent="0.25">
      <c r="A40" s="35" t="s">
        <v>36</v>
      </c>
      <c r="B40" s="13" t="s">
        <v>37</v>
      </c>
      <c r="C40" s="36"/>
      <c r="D40" s="36">
        <v>27.2</v>
      </c>
      <c r="E40" s="37">
        <v>23.6</v>
      </c>
      <c r="F40" s="38">
        <v>41.4</v>
      </c>
      <c r="G40" s="36">
        <v>-2.2999999999999998</v>
      </c>
      <c r="H40" s="39">
        <v>1.4</v>
      </c>
      <c r="I40" s="40">
        <v>45.4</v>
      </c>
      <c r="J40" s="36">
        <v>6.1</v>
      </c>
      <c r="K40" s="95">
        <f>(K39-J39)/J39</f>
        <v>-2.1134771078592764E-2</v>
      </c>
    </row>
    <row r="41" spans="1:11" ht="13.5" x14ac:dyDescent="0.25">
      <c r="A41" s="46" t="s">
        <v>46</v>
      </c>
      <c r="B41" s="47"/>
      <c r="C41" s="48">
        <f>C14+C26+C39</f>
        <v>756475249</v>
      </c>
      <c r="D41" s="48">
        <f t="shared" ref="D41:K41" si="0">D14+D26+D39</f>
        <v>844890502</v>
      </c>
      <c r="E41" s="62">
        <f t="shared" si="0"/>
        <v>1027448719</v>
      </c>
      <c r="F41" s="63">
        <f t="shared" si="0"/>
        <v>1464875080</v>
      </c>
      <c r="G41" s="48">
        <f t="shared" si="0"/>
        <v>1393055895</v>
      </c>
      <c r="H41" s="62">
        <f t="shared" si="0"/>
        <v>1427448752</v>
      </c>
      <c r="I41" s="63">
        <f t="shared" si="0"/>
        <v>2025248988</v>
      </c>
      <c r="J41" s="48">
        <f t="shared" si="0"/>
        <v>2149416772</v>
      </c>
      <c r="K41" s="62">
        <f t="shared" si="0"/>
        <v>2112125682</v>
      </c>
    </row>
    <row r="42" spans="1:11" ht="13.5" x14ac:dyDescent="0.25">
      <c r="A42" s="35" t="s">
        <v>47</v>
      </c>
      <c r="B42" s="13" t="s">
        <v>37</v>
      </c>
      <c r="C42" s="36"/>
      <c r="D42" s="83">
        <f>(D41-C41)/C41</f>
        <v>0.11687791916110662</v>
      </c>
      <c r="E42" s="86">
        <f t="shared" ref="E42:K42" si="1">(E41-D41)/D41</f>
        <v>0.21607322672920756</v>
      </c>
      <c r="F42" s="85">
        <f t="shared" si="1"/>
        <v>0.4257403341995894</v>
      </c>
      <c r="G42" s="83">
        <f t="shared" si="1"/>
        <v>-4.9027515028790034E-2</v>
      </c>
      <c r="H42" s="86">
        <f t="shared" si="1"/>
        <v>2.4688784652104716E-2</v>
      </c>
      <c r="I42" s="85">
        <f t="shared" si="1"/>
        <v>0.41878928063961768</v>
      </c>
      <c r="J42" s="83">
        <f t="shared" si="1"/>
        <v>6.1309885715642193E-2</v>
      </c>
      <c r="K42" s="86">
        <f t="shared" si="1"/>
        <v>-1.7349399374650454E-2</v>
      </c>
    </row>
    <row r="43" spans="1:11" ht="13.5" x14ac:dyDescent="0.25">
      <c r="A43" s="53" t="s">
        <v>48</v>
      </c>
      <c r="B43" s="13"/>
      <c r="C43" s="20"/>
      <c r="D43" s="20"/>
      <c r="E43" s="21">
        <v>-1</v>
      </c>
      <c r="F43" s="22"/>
      <c r="G43" s="20"/>
      <c r="H43" s="23"/>
      <c r="I43" s="24"/>
      <c r="J43" s="20"/>
      <c r="K43" s="21"/>
    </row>
    <row r="44" spans="1:11" ht="13.5" x14ac:dyDescent="0.25">
      <c r="A44" s="25" t="s">
        <v>27</v>
      </c>
      <c r="B44" s="13"/>
      <c r="C44" s="20">
        <v>154000</v>
      </c>
      <c r="D44" s="20">
        <v>79000</v>
      </c>
      <c r="E44" s="21">
        <v>204000</v>
      </c>
      <c r="F44" s="80">
        <v>546000</v>
      </c>
      <c r="G44" s="81">
        <v>402000</v>
      </c>
      <c r="H44" s="82">
        <v>402000</v>
      </c>
      <c r="I44" s="24"/>
      <c r="J44" s="20"/>
      <c r="K44" s="21"/>
    </row>
    <row r="45" spans="1:11" ht="13.5" x14ac:dyDescent="0.25">
      <c r="A45" s="25" t="s">
        <v>28</v>
      </c>
      <c r="B45" s="13"/>
      <c r="C45" s="20"/>
      <c r="D45" s="20">
        <v>18285605</v>
      </c>
      <c r="E45" s="21"/>
      <c r="F45" s="80">
        <v>30803284</v>
      </c>
      <c r="G45" s="81">
        <v>30803284</v>
      </c>
      <c r="H45" s="82">
        <v>30702734</v>
      </c>
      <c r="I45" s="24">
        <v>33952134</v>
      </c>
      <c r="J45" s="20">
        <v>35550856</v>
      </c>
      <c r="K45" s="21">
        <f>SUM('[1]NW371:DC40'!K45)</f>
        <v>36362238</v>
      </c>
    </row>
    <row r="46" spans="1:11" ht="13.5" x14ac:dyDescent="0.25">
      <c r="A46" s="25" t="s">
        <v>29</v>
      </c>
      <c r="B46" s="13"/>
      <c r="C46" s="20"/>
      <c r="D46" s="20"/>
      <c r="E46" s="21">
        <v>-1</v>
      </c>
      <c r="F46" s="80"/>
      <c r="G46" s="81"/>
      <c r="H46" s="82"/>
      <c r="I46" s="24"/>
      <c r="J46" s="20"/>
      <c r="K46" s="21"/>
    </row>
    <row r="47" spans="1:11" ht="13.5" x14ac:dyDescent="0.25">
      <c r="A47" s="25" t="s">
        <v>30</v>
      </c>
      <c r="B47" s="13"/>
      <c r="C47" s="20"/>
      <c r="D47" s="20"/>
      <c r="E47" s="21"/>
      <c r="F47" s="80"/>
      <c r="G47" s="81"/>
      <c r="H47" s="82"/>
      <c r="I47" s="24"/>
      <c r="J47" s="20"/>
      <c r="K47" s="21"/>
    </row>
    <row r="48" spans="1:11" ht="13.5" x14ac:dyDescent="0.25">
      <c r="A48" s="25" t="s">
        <v>49</v>
      </c>
      <c r="B48" s="13"/>
      <c r="C48" s="20"/>
      <c r="D48" s="20"/>
      <c r="E48" s="21"/>
      <c r="F48" s="80"/>
      <c r="G48" s="81"/>
      <c r="H48" s="82"/>
      <c r="I48" s="24"/>
      <c r="J48" s="20"/>
      <c r="K48" s="21"/>
    </row>
    <row r="49" spans="1:11" ht="13.5" x14ac:dyDescent="0.25">
      <c r="A49" s="25" t="s">
        <v>32</v>
      </c>
      <c r="B49" s="13"/>
      <c r="C49" s="20"/>
      <c r="D49" s="20"/>
      <c r="E49" s="21"/>
      <c r="F49" s="80"/>
      <c r="G49" s="81"/>
      <c r="H49" s="82"/>
      <c r="I49" s="24"/>
      <c r="J49" s="20"/>
      <c r="K49" s="21"/>
    </row>
    <row r="50" spans="1:11" ht="13.5" x14ac:dyDescent="0.25">
      <c r="A50" s="25" t="s">
        <v>50</v>
      </c>
      <c r="B50" s="13"/>
      <c r="C50" s="20"/>
      <c r="D50" s="20"/>
      <c r="E50" s="21"/>
      <c r="F50" s="80"/>
      <c r="G50" s="81"/>
      <c r="H50" s="82"/>
      <c r="I50" s="24"/>
      <c r="J50" s="20"/>
      <c r="K50" s="21"/>
    </row>
    <row r="51" spans="1:11" ht="13.5" x14ac:dyDescent="0.25">
      <c r="A51" s="25" t="s">
        <v>51</v>
      </c>
      <c r="B51" s="13"/>
      <c r="C51" s="20"/>
      <c r="D51" s="20"/>
      <c r="E51" s="21"/>
      <c r="F51" s="80"/>
      <c r="G51" s="81"/>
      <c r="H51" s="82"/>
      <c r="I51" s="24"/>
      <c r="J51" s="20"/>
      <c r="K51" s="21"/>
    </row>
    <row r="52" spans="1:11" ht="13.5" x14ac:dyDescent="0.25">
      <c r="A52" s="25" t="s">
        <v>34</v>
      </c>
      <c r="B52" s="13"/>
      <c r="C52" s="20"/>
      <c r="D52" s="20"/>
      <c r="E52" s="21"/>
      <c r="F52" s="80"/>
      <c r="G52" s="81"/>
      <c r="H52" s="82"/>
      <c r="I52" s="24"/>
      <c r="J52" s="20"/>
      <c r="K52" s="21"/>
    </row>
    <row r="53" spans="1:11" ht="13.5" x14ac:dyDescent="0.25">
      <c r="A53" s="29" t="s">
        <v>52</v>
      </c>
      <c r="B53" s="13"/>
      <c r="C53" s="30">
        <f>SUM(C44:C52)</f>
        <v>154000</v>
      </c>
      <c r="D53" s="30">
        <f t="shared" ref="D53:K53" si="2">SUM(D44:D52)</f>
        <v>18364605</v>
      </c>
      <c r="E53" s="92">
        <f t="shared" si="2"/>
        <v>203999</v>
      </c>
      <c r="F53" s="93">
        <f t="shared" si="2"/>
        <v>31349284</v>
      </c>
      <c r="G53" s="30">
        <f t="shared" si="2"/>
        <v>31205284</v>
      </c>
      <c r="H53" s="92">
        <f t="shared" si="2"/>
        <v>31104734</v>
      </c>
      <c r="I53" s="93">
        <f t="shared" si="2"/>
        <v>33952134</v>
      </c>
      <c r="J53" s="30">
        <f t="shared" si="2"/>
        <v>35550856</v>
      </c>
      <c r="K53" s="92">
        <f t="shared" si="2"/>
        <v>36362238</v>
      </c>
    </row>
    <row r="54" spans="1:11" ht="13.5" x14ac:dyDescent="0.25">
      <c r="A54" s="35" t="s">
        <v>36</v>
      </c>
      <c r="B54" s="13" t="s">
        <v>37</v>
      </c>
      <c r="C54" s="36"/>
      <c r="D54" s="36">
        <f>(D53-C53)/C53</f>
        <v>118.25068181818182</v>
      </c>
      <c r="E54" s="94">
        <f t="shared" ref="E54:K54" si="3">(E53-D53)/D53</f>
        <v>-0.98889172949812965</v>
      </c>
      <c r="F54" s="85">
        <f t="shared" si="3"/>
        <v>152.67371408683377</v>
      </c>
      <c r="G54" s="83">
        <f t="shared" si="3"/>
        <v>-4.5934063438259065E-3</v>
      </c>
      <c r="H54" s="94">
        <f t="shared" si="3"/>
        <v>-3.2222106999570971E-3</v>
      </c>
      <c r="I54" s="85">
        <f t="shared" si="3"/>
        <v>9.1542335645757325E-2</v>
      </c>
      <c r="J54" s="83">
        <f t="shared" si="3"/>
        <v>4.7087526221474031E-2</v>
      </c>
      <c r="K54" s="94">
        <f t="shared" si="3"/>
        <v>2.2823135397921222E-2</v>
      </c>
    </row>
    <row r="55" spans="1:11" ht="13.5" x14ac:dyDescent="0.25">
      <c r="A55" s="53" t="s">
        <v>53</v>
      </c>
      <c r="B55" s="13"/>
      <c r="C55" s="20"/>
      <c r="D55" s="20"/>
      <c r="E55" s="21"/>
      <c r="F55" s="22"/>
      <c r="G55" s="20"/>
      <c r="H55" s="23"/>
      <c r="I55" s="24"/>
      <c r="J55" s="20"/>
      <c r="K55" s="21"/>
    </row>
    <row r="56" spans="1:11" ht="13.5" x14ac:dyDescent="0.25">
      <c r="A56" s="25" t="s">
        <v>27</v>
      </c>
      <c r="B56" s="13"/>
      <c r="C56" s="20">
        <v>223000</v>
      </c>
      <c r="D56" s="20">
        <v>683000</v>
      </c>
      <c r="E56" s="21">
        <v>769000</v>
      </c>
      <c r="F56" s="80">
        <v>780000</v>
      </c>
      <c r="G56" s="81">
        <v>780000</v>
      </c>
      <c r="H56" s="82">
        <v>780000</v>
      </c>
      <c r="I56" s="24">
        <v>780000</v>
      </c>
      <c r="J56" s="20"/>
      <c r="K56" s="96"/>
    </row>
    <row r="57" spans="1:11" ht="13.5" x14ac:dyDescent="0.25">
      <c r="A57" s="25" t="s">
        <v>28</v>
      </c>
      <c r="B57" s="13"/>
      <c r="C57" s="20"/>
      <c r="D57" s="20"/>
      <c r="E57" s="21"/>
      <c r="F57" s="80"/>
      <c r="G57" s="81"/>
      <c r="H57" s="82"/>
      <c r="I57" s="24"/>
      <c r="J57" s="20"/>
      <c r="K57" s="96"/>
    </row>
    <row r="58" spans="1:11" ht="13.5" x14ac:dyDescent="0.25">
      <c r="A58" s="25" t="s">
        <v>29</v>
      </c>
      <c r="B58" s="13"/>
      <c r="C58" s="20"/>
      <c r="D58" s="20"/>
      <c r="E58" s="21"/>
      <c r="F58" s="80"/>
      <c r="G58" s="81"/>
      <c r="H58" s="82"/>
      <c r="I58" s="24"/>
      <c r="J58" s="20"/>
      <c r="K58" s="96"/>
    </row>
    <row r="59" spans="1:11" ht="13.5" x14ac:dyDescent="0.25">
      <c r="A59" s="25" t="s">
        <v>30</v>
      </c>
      <c r="B59" s="13"/>
      <c r="C59" s="20"/>
      <c r="D59" s="20"/>
      <c r="E59" s="21"/>
      <c r="F59" s="80"/>
      <c r="G59" s="81"/>
      <c r="H59" s="82"/>
      <c r="I59" s="24"/>
      <c r="J59" s="20"/>
      <c r="K59" s="96"/>
    </row>
    <row r="60" spans="1:11" ht="13.5" x14ac:dyDescent="0.25">
      <c r="A60" s="25" t="s">
        <v>49</v>
      </c>
      <c r="B60" s="13"/>
      <c r="C60" s="20"/>
      <c r="D60" s="20"/>
      <c r="E60" s="21"/>
      <c r="F60" s="80"/>
      <c r="G60" s="81"/>
      <c r="H60" s="82"/>
      <c r="I60" s="24"/>
      <c r="J60" s="20"/>
      <c r="K60" s="96"/>
    </row>
    <row r="61" spans="1:11" ht="13.5" x14ac:dyDescent="0.25">
      <c r="A61" s="25" t="s">
        <v>32</v>
      </c>
      <c r="B61" s="13"/>
      <c r="C61" s="20"/>
      <c r="D61" s="20"/>
      <c r="E61" s="21"/>
      <c r="F61" s="80"/>
      <c r="G61" s="81"/>
      <c r="H61" s="82"/>
      <c r="I61" s="24"/>
      <c r="J61" s="20"/>
      <c r="K61" s="96"/>
    </row>
    <row r="62" spans="1:11" ht="13.5" x14ac:dyDescent="0.25">
      <c r="A62" s="25" t="s">
        <v>40</v>
      </c>
      <c r="B62" s="13"/>
      <c r="C62" s="20"/>
      <c r="D62" s="20"/>
      <c r="E62" s="21"/>
      <c r="F62" s="80"/>
      <c r="G62" s="81"/>
      <c r="H62" s="82"/>
      <c r="I62" s="24"/>
      <c r="J62" s="20"/>
      <c r="K62" s="96"/>
    </row>
    <row r="63" spans="1:11" ht="13.5" x14ac:dyDescent="0.25">
      <c r="A63" s="25" t="s">
        <v>33</v>
      </c>
      <c r="B63" s="13"/>
      <c r="C63" s="20"/>
      <c r="D63" s="20"/>
      <c r="E63" s="21"/>
      <c r="F63" s="80">
        <v>107000</v>
      </c>
      <c r="G63" s="81">
        <v>118000</v>
      </c>
      <c r="H63" s="82">
        <v>118000</v>
      </c>
      <c r="I63" s="24">
        <v>129000</v>
      </c>
      <c r="J63" s="20"/>
      <c r="K63" s="96"/>
    </row>
    <row r="64" spans="1:11" ht="13.5" x14ac:dyDescent="0.25">
      <c r="A64" s="25" t="s">
        <v>34</v>
      </c>
      <c r="B64" s="13"/>
      <c r="C64" s="20"/>
      <c r="D64" s="20"/>
      <c r="E64" s="21"/>
      <c r="F64" s="80"/>
      <c r="G64" s="81"/>
      <c r="H64" s="82"/>
      <c r="I64" s="24"/>
      <c r="J64" s="20"/>
      <c r="K64" s="55"/>
    </row>
    <row r="65" spans="1:11" ht="13.5" x14ac:dyDescent="0.25">
      <c r="A65" s="29" t="s">
        <v>54</v>
      </c>
      <c r="B65" s="13"/>
      <c r="C65" s="30">
        <v>223000</v>
      </c>
      <c r="D65" s="30">
        <v>683000</v>
      </c>
      <c r="E65" s="31">
        <v>769000</v>
      </c>
      <c r="F65" s="32">
        <v>887000</v>
      </c>
      <c r="G65" s="30">
        <v>898000</v>
      </c>
      <c r="H65" s="33">
        <v>898000</v>
      </c>
      <c r="I65" s="34">
        <v>909000</v>
      </c>
      <c r="J65" s="30"/>
      <c r="K65" s="56"/>
    </row>
    <row r="66" spans="1:11" ht="13.5" x14ac:dyDescent="0.25">
      <c r="A66" s="35" t="s">
        <v>36</v>
      </c>
      <c r="B66" s="13" t="s">
        <v>37</v>
      </c>
      <c r="C66" s="36"/>
      <c r="D66" s="36">
        <v>206.3</v>
      </c>
      <c r="E66" s="37">
        <v>12.6</v>
      </c>
      <c r="F66" s="38">
        <v>15.3</v>
      </c>
      <c r="G66" s="36">
        <v>1.2</v>
      </c>
      <c r="H66" s="39"/>
      <c r="I66" s="40">
        <v>1.2</v>
      </c>
      <c r="J66" s="36">
        <v>-100</v>
      </c>
      <c r="K66" s="37"/>
    </row>
    <row r="67" spans="1:11" ht="13.5" x14ac:dyDescent="0.25">
      <c r="A67" s="53" t="s">
        <v>55</v>
      </c>
      <c r="B67" s="13"/>
      <c r="C67" s="20"/>
      <c r="D67" s="81"/>
      <c r="E67" s="87"/>
      <c r="F67" s="80"/>
      <c r="G67" s="81"/>
      <c r="H67" s="82"/>
      <c r="I67" s="88"/>
      <c r="J67" s="20"/>
      <c r="K67" s="21"/>
    </row>
    <row r="68" spans="1:11" ht="13.5" x14ac:dyDescent="0.25">
      <c r="A68" s="25" t="s">
        <v>43</v>
      </c>
      <c r="B68" s="13"/>
      <c r="C68" s="20">
        <v>129000</v>
      </c>
      <c r="D68" s="20">
        <v>674000</v>
      </c>
      <c r="E68" s="21">
        <v>712000</v>
      </c>
      <c r="F68" s="80">
        <v>2992000</v>
      </c>
      <c r="G68" s="81">
        <v>2378000</v>
      </c>
      <c r="H68" s="82">
        <v>2378000</v>
      </c>
      <c r="I68" s="24">
        <v>1525000</v>
      </c>
      <c r="J68" s="20"/>
      <c r="K68" s="21"/>
    </row>
    <row r="69" spans="1:11" ht="13.5" x14ac:dyDescent="0.25">
      <c r="A69" s="59" t="s">
        <v>28</v>
      </c>
      <c r="B69" s="13"/>
      <c r="C69" s="20"/>
      <c r="D69" s="20"/>
      <c r="E69" s="21"/>
      <c r="F69" s="80">
        <v>91000</v>
      </c>
      <c r="G69" s="81">
        <v>105000</v>
      </c>
      <c r="H69" s="82">
        <v>105000</v>
      </c>
      <c r="I69" s="24">
        <v>105000</v>
      </c>
      <c r="J69" s="20"/>
      <c r="K69" s="21"/>
    </row>
    <row r="70" spans="1:11" ht="13.5" x14ac:dyDescent="0.25">
      <c r="A70" s="25" t="s">
        <v>29</v>
      </c>
      <c r="B70" s="13"/>
      <c r="C70" s="20"/>
      <c r="D70" s="20"/>
      <c r="E70" s="21"/>
      <c r="F70" s="80">
        <v>79000</v>
      </c>
      <c r="G70" s="81">
        <v>79000</v>
      </c>
      <c r="H70" s="82">
        <v>79000</v>
      </c>
      <c r="I70" s="24">
        <v>79000</v>
      </c>
      <c r="J70" s="20"/>
      <c r="K70" s="21"/>
    </row>
    <row r="71" spans="1:11" ht="13.5" x14ac:dyDescent="0.25">
      <c r="A71" s="25" t="s">
        <v>30</v>
      </c>
      <c r="B71" s="13"/>
      <c r="C71" s="20"/>
      <c r="D71" s="20"/>
      <c r="E71" s="21"/>
      <c r="F71" s="80"/>
      <c r="G71" s="81"/>
      <c r="H71" s="82"/>
      <c r="I71" s="24"/>
      <c r="J71" s="20"/>
      <c r="K71" s="21"/>
    </row>
    <row r="72" spans="1:11" ht="13.5" x14ac:dyDescent="0.25">
      <c r="A72" s="25" t="s">
        <v>49</v>
      </c>
      <c r="B72" s="13"/>
      <c r="C72" s="20"/>
      <c r="D72" s="20"/>
      <c r="E72" s="21"/>
      <c r="F72" s="80">
        <v>30000</v>
      </c>
      <c r="G72" s="81">
        <v>145000</v>
      </c>
      <c r="H72" s="82">
        <v>15000</v>
      </c>
      <c r="I72" s="24">
        <v>18000</v>
      </c>
      <c r="J72" s="20"/>
      <c r="K72" s="21"/>
    </row>
    <row r="73" spans="1:11" ht="13.5" x14ac:dyDescent="0.25">
      <c r="A73" s="25" t="s">
        <v>32</v>
      </c>
      <c r="B73" s="13"/>
      <c r="C73" s="20"/>
      <c r="D73" s="20"/>
      <c r="E73" s="21"/>
      <c r="F73" s="80">
        <v>43000</v>
      </c>
      <c r="G73" s="81">
        <v>43000</v>
      </c>
      <c r="H73" s="82">
        <v>43000</v>
      </c>
      <c r="I73" s="24">
        <v>43000</v>
      </c>
      <c r="J73" s="20"/>
      <c r="K73" s="21"/>
    </row>
    <row r="74" spans="1:11" ht="13.5" x14ac:dyDescent="0.25">
      <c r="A74" s="25" t="s">
        <v>44</v>
      </c>
      <c r="B74" s="13"/>
      <c r="C74" s="20"/>
      <c r="D74" s="20"/>
      <c r="E74" s="21"/>
      <c r="F74" s="80">
        <v>34000</v>
      </c>
      <c r="G74" s="81">
        <v>20000</v>
      </c>
      <c r="H74" s="82">
        <v>20000</v>
      </c>
      <c r="I74" s="24">
        <v>20000</v>
      </c>
      <c r="J74" s="20"/>
      <c r="K74" s="21"/>
    </row>
    <row r="75" spans="1:11" ht="13.5" x14ac:dyDescent="0.25">
      <c r="A75" s="25" t="s">
        <v>40</v>
      </c>
      <c r="B75" s="13"/>
      <c r="C75" s="20"/>
      <c r="D75" s="20"/>
      <c r="E75" s="21"/>
      <c r="F75" s="80">
        <v>149000</v>
      </c>
      <c r="G75" s="81">
        <v>113000</v>
      </c>
      <c r="H75" s="82">
        <v>113000</v>
      </c>
      <c r="I75" s="24">
        <v>35000</v>
      </c>
      <c r="J75" s="20"/>
      <c r="K75" s="21"/>
    </row>
    <row r="76" spans="1:11" ht="13.5" x14ac:dyDescent="0.25">
      <c r="A76" s="25" t="s">
        <v>33</v>
      </c>
      <c r="B76" s="13"/>
      <c r="C76" s="20"/>
      <c r="D76" s="20"/>
      <c r="E76" s="21"/>
      <c r="F76" s="80">
        <v>205000</v>
      </c>
      <c r="G76" s="81">
        <v>89000</v>
      </c>
      <c r="H76" s="82">
        <v>89000</v>
      </c>
      <c r="I76" s="24">
        <v>90000</v>
      </c>
      <c r="J76" s="20"/>
      <c r="K76" s="21"/>
    </row>
    <row r="77" spans="1:11" ht="13.5" x14ac:dyDescent="0.25">
      <c r="A77" s="25" t="s">
        <v>34</v>
      </c>
      <c r="B77" s="13"/>
      <c r="C77" s="20"/>
      <c r="D77" s="20"/>
      <c r="E77" s="21"/>
      <c r="F77" s="80"/>
      <c r="G77" s="81"/>
      <c r="H77" s="82"/>
      <c r="I77" s="24"/>
      <c r="J77" s="20"/>
      <c r="K77" s="21"/>
    </row>
    <row r="78" spans="1:11" ht="13.5" x14ac:dyDescent="0.25">
      <c r="A78" s="29" t="s">
        <v>56</v>
      </c>
      <c r="B78" s="13"/>
      <c r="C78" s="30">
        <v>129000</v>
      </c>
      <c r="D78" s="30">
        <v>674000</v>
      </c>
      <c r="E78" s="31">
        <v>712000</v>
      </c>
      <c r="F78" s="32">
        <v>3623000</v>
      </c>
      <c r="G78" s="30">
        <v>2972000</v>
      </c>
      <c r="H78" s="33">
        <v>2842000</v>
      </c>
      <c r="I78" s="34">
        <v>1915000</v>
      </c>
      <c r="J78" s="30"/>
      <c r="K78" s="31"/>
    </row>
    <row r="79" spans="1:11" ht="13.5" x14ac:dyDescent="0.25">
      <c r="A79" s="35" t="s">
        <v>36</v>
      </c>
      <c r="B79" s="13" t="s">
        <v>37</v>
      </c>
      <c r="C79" s="36"/>
      <c r="D79" s="36">
        <v>422.5</v>
      </c>
      <c r="E79" s="54">
        <v>5.6</v>
      </c>
      <c r="F79" s="60">
        <v>408.8</v>
      </c>
      <c r="G79" s="36">
        <v>-18</v>
      </c>
      <c r="H79" s="54">
        <v>-4.4000000000000004</v>
      </c>
      <c r="I79" s="40">
        <v>-32.6</v>
      </c>
      <c r="J79" s="36">
        <v>-100</v>
      </c>
      <c r="K79" s="54"/>
    </row>
    <row r="80" spans="1:11" ht="13.5" x14ac:dyDescent="0.25">
      <c r="A80" s="46" t="s">
        <v>57</v>
      </c>
      <c r="B80" s="61"/>
      <c r="C80" s="48">
        <f>C53+C65+C78</f>
        <v>506000</v>
      </c>
      <c r="D80" s="48">
        <f t="shared" ref="D80:K80" si="4">D53+D65+D78</f>
        <v>19721605</v>
      </c>
      <c r="E80" s="62">
        <f t="shared" si="4"/>
        <v>1684999</v>
      </c>
      <c r="F80" s="63">
        <f t="shared" si="4"/>
        <v>35859284</v>
      </c>
      <c r="G80" s="48">
        <f t="shared" si="4"/>
        <v>35075284</v>
      </c>
      <c r="H80" s="62">
        <f t="shared" si="4"/>
        <v>34844734</v>
      </c>
      <c r="I80" s="63">
        <f t="shared" si="4"/>
        <v>36776134</v>
      </c>
      <c r="J80" s="48">
        <f t="shared" si="4"/>
        <v>35550856</v>
      </c>
      <c r="K80" s="62">
        <f t="shared" si="4"/>
        <v>36362238</v>
      </c>
    </row>
    <row r="81" spans="1:11" ht="13.5" x14ac:dyDescent="0.25">
      <c r="A81" s="29" t="s">
        <v>58</v>
      </c>
      <c r="B81" s="64"/>
      <c r="C81" s="65">
        <f>C41+C80</f>
        <v>756981249</v>
      </c>
      <c r="D81" s="65">
        <f t="shared" ref="D81:K81" si="5">D41+D80</f>
        <v>864612107</v>
      </c>
      <c r="E81" s="76">
        <f t="shared" si="5"/>
        <v>1029133718</v>
      </c>
      <c r="F81" s="67">
        <f t="shared" si="5"/>
        <v>1500734364</v>
      </c>
      <c r="G81" s="65">
        <f t="shared" si="5"/>
        <v>1428131179</v>
      </c>
      <c r="H81" s="76">
        <f t="shared" si="5"/>
        <v>1462293486</v>
      </c>
      <c r="I81" s="67">
        <f t="shared" si="5"/>
        <v>2062025122</v>
      </c>
      <c r="J81" s="65">
        <f t="shared" si="5"/>
        <v>2184967628</v>
      </c>
      <c r="K81" s="76">
        <f t="shared" si="5"/>
        <v>2148487920</v>
      </c>
    </row>
    <row r="82" spans="1:11" ht="13.5" x14ac:dyDescent="0.25">
      <c r="A82" s="68" t="s">
        <v>36</v>
      </c>
      <c r="B82" s="69" t="s">
        <v>37</v>
      </c>
      <c r="C82" s="70"/>
      <c r="D82" s="89">
        <f>(D81-C81)/C81</f>
        <v>0.14218431188643618</v>
      </c>
      <c r="E82" s="90">
        <f t="shared" ref="E82:K82" si="6">(E81-D81)/D81</f>
        <v>0.19028372338070904</v>
      </c>
      <c r="F82" s="91">
        <f t="shared" si="6"/>
        <v>0.45825011633716584</v>
      </c>
      <c r="G82" s="89">
        <f t="shared" si="6"/>
        <v>-4.8378438410969844E-2</v>
      </c>
      <c r="H82" s="90">
        <f t="shared" si="6"/>
        <v>2.3920986742913201E-2</v>
      </c>
      <c r="I82" s="91">
        <f t="shared" si="6"/>
        <v>0.41013082650085741</v>
      </c>
      <c r="J82" s="89">
        <f t="shared" si="6"/>
        <v>5.9622215407713154E-2</v>
      </c>
      <c r="K82" s="90">
        <f t="shared" si="6"/>
        <v>-1.6695765892601133E-2</v>
      </c>
    </row>
    <row r="83" spans="1:11" ht="13.5" x14ac:dyDescent="0.25">
      <c r="A83" s="73" t="s">
        <v>59</v>
      </c>
      <c r="B83" s="74" t="s">
        <v>60</v>
      </c>
      <c r="C83" s="75">
        <f>C26+C39+C65+C78</f>
        <v>672532491</v>
      </c>
      <c r="D83" s="75">
        <f t="shared" ref="D83:K83" si="7">D26+D39+D65+D78</f>
        <v>734427861</v>
      </c>
      <c r="E83" s="76">
        <f t="shared" si="7"/>
        <v>898580014</v>
      </c>
      <c r="F83" s="77">
        <f t="shared" si="7"/>
        <v>1282363620</v>
      </c>
      <c r="G83" s="75">
        <f t="shared" si="7"/>
        <v>1243301983</v>
      </c>
      <c r="H83" s="76">
        <f t="shared" si="7"/>
        <v>1265844873</v>
      </c>
      <c r="I83" s="77">
        <f t="shared" si="7"/>
        <v>1819727730</v>
      </c>
      <c r="J83" s="75">
        <f t="shared" si="7"/>
        <v>1931184436</v>
      </c>
      <c r="K83" s="76">
        <f t="shared" si="7"/>
        <v>1895709522</v>
      </c>
    </row>
    <row r="84" spans="1:11" ht="13.5" x14ac:dyDescent="0.25">
      <c r="A84" s="78" t="s">
        <v>61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ht="13.5" x14ac:dyDescent="0.25">
      <c r="A85" s="79" t="s">
        <v>62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ht="13.5" x14ac:dyDescent="0.25">
      <c r="A86" s="79" t="s">
        <v>63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ht="13.5" x14ac:dyDescent="0.25">
      <c r="A87" s="79" t="s">
        <v>64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ht="13.5" x14ac:dyDescent="0.25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ht="13.5" x14ac:dyDescent="0.25">
      <c r="A89" s="79" t="s">
        <v>66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3.5" x14ac:dyDescent="0.25">
      <c r="A90" s="78" t="s">
        <v>67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1:11" ht="13.5" x14ac:dyDescent="0.25">
      <c r="A91" s="79" t="s">
        <v>68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1:11" ht="13.5" x14ac:dyDescent="0.25">
      <c r="A92" s="79" t="s">
        <v>69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1:11" ht="13.5" x14ac:dyDescent="0.25">
      <c r="A93" s="79" t="s">
        <v>70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1:11" ht="13.5" x14ac:dyDescent="0.25">
      <c r="A94" s="79" t="s">
        <v>71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1:11" ht="13.5" x14ac:dyDescent="0.25">
      <c r="A95" s="79" t="s">
        <v>72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ht="13.5" x14ac:dyDescent="0.25">
      <c r="A96" s="79" t="s">
        <v>73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</row>
  </sheetData>
  <sheetProtection password="F954" sheet="1" objects="1" scenarios="1"/>
  <mergeCells count="3">
    <mergeCell ref="A1:K1"/>
    <mergeCell ref="F2:H2"/>
    <mergeCell ref="I2:K2"/>
  </mergeCells>
  <printOptions horizontalCentered="1"/>
  <pageMargins left="0.55118110236220497" right="0.22" top="0.27" bottom="0.32" header="0.31496062992126" footer="0.31496062992126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EC</vt:lpstr>
      <vt:lpstr>FS</vt:lpstr>
      <vt:lpstr>GT</vt:lpstr>
      <vt:lpstr>KZN</vt:lpstr>
      <vt:lpstr>LIM</vt:lpstr>
      <vt:lpstr>MP</vt:lpstr>
      <vt:lpstr>NC</vt:lpstr>
      <vt:lpstr>NW</vt:lpstr>
      <vt:lpstr>WC</vt:lpstr>
      <vt:lpstr>EC!Print_Area</vt:lpstr>
      <vt:lpstr>FS!Print_Area</vt:lpstr>
      <vt:lpstr>GT!Print_Area</vt:lpstr>
      <vt:lpstr>KZN!Print_Area</vt:lpstr>
      <vt:lpstr>LIM!Print_Area</vt:lpstr>
      <vt:lpstr>MP!Print_Area</vt:lpstr>
      <vt:lpstr>NC!Print_Area</vt:lpstr>
      <vt:lpstr>NW!Print_Area</vt:lpstr>
      <vt:lpstr>Summary!Print_Area</vt:lpstr>
      <vt:lpstr>WC!Print_Area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 Mohloli</dc:creator>
  <cp:lastModifiedBy>Elsabe Rossouw</cp:lastModifiedBy>
  <cp:lastPrinted>2011-08-15T11:06:55Z</cp:lastPrinted>
  <dcterms:created xsi:type="dcterms:W3CDTF">2011-03-24T12:12:47Z</dcterms:created>
  <dcterms:modified xsi:type="dcterms:W3CDTF">2011-08-15T14:48:17Z</dcterms:modified>
</cp:coreProperties>
</file>